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nimum wage" sheetId="1" r:id="rId1"/>
  </sheets>
  <definedNames>
    <definedName name="_xlnm._FilterDatabase" localSheetId="0" hidden="1">'Minimum wage'!$A$7:$J$128</definedName>
  </definedNames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mmm d, yyyy"/>
  </numFmts>
  <fonts count="6">
    <font>
      <sz val="11"/>
      <color rgb="FF0A2230"/>
      <name val="Calibri"/>
    </font>
    <font>
      <b/>
      <sz val="16"/>
      <color rgb="FF041722"/>
      <name val="Calibri"/>
    </font>
    <font>
      <sz val="10"/>
      <color rgb="FF4B6470"/>
      <name val="Calibri"/>
    </font>
    <font>
      <b/>
      <sz val="11"/>
      <color rgb="FFFFFFFF"/>
      <name val="Calibri"/>
    </font>
    <font>
      <b/>
      <sz val="11"/>
      <color rgb="FF041722"/>
      <name val="Calibri"/>
    </font>
    <font>
      <u/>
      <sz val="11"/>
      <color rgb="FF1C5CAB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5CAB"/>
        <bgColor indexed="64"/>
      </patternFill>
    </fill>
    <fill>
      <patternFill patternType="solid">
        <fgColor rgb="FFEEF4F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2EC"/>
      </bottom>
      <diagonal/>
    </border>
  </borders>
  <cellStyleXfs count="1">
    <xf numFmtId="0" fontId="0" fillId="0" borderId="0"/>
  </cellStyleXfs>
  <cellXfs count="11">
    <xf numFmtId="0" fontId="0" fillId="0" borderId="1" xfId="0" applyBorder="1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165" fontId="0" fillId="0" borderId="1" xfId="0" applyNumberFormat="1" applyBorder="1" applyAlignment="1">
      <alignment horizontal="left"/>
    </xf>
    <xf numFmtId="0" fontId="4" fillId="3" borderId="1" xfId="0" applyFont="1" applyFill="1" applyBorder="1"/>
    <xf numFmtId="164" fontId="4" fillId="3" borderId="1" xfId="0" applyNumberFormat="1" applyFont="1" applyFill="1" applyBorder="1"/>
    <xf numFmtId="0" fontId="5" fillId="0" borderId="1" xfId="0" applyFont="1" applyBorder="1"/>
    <xf numFmtId="165" fontId="4" fillId="3" borderId="1" xfId="0" applyNumberFormat="1" applyFont="1" applyFill="1" applyBorder="1" applyAlignment="1">
      <alignment horizontal="left"/>
    </xf>
    <xf numFmtId="0" fontId="5" fillId="3" borderId="1" xfId="0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57150</xdr:rowOff>
    </xdr:from>
    <xdr:ext cx="2076450" cy="400050"/>
    <xdr:pic>
      <xdr:nvPicPr>
        <xdr:cNvPr id="2" name="AppyShift logo" descr="Generated by AppyShift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2076450" cy="40005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30"/>
  <sheetViews>
    <sheetView workbookViewId="0" showGridLines="0">
      <pane ySplit="7" topLeftCell="A8" activePane="bottomLeft" state="frozen"/>
    </sheetView>
  </sheetViews>
  <sheetFormatPr defaultRowHeight="15"/>
  <cols>
    <col min="1" max="1" width="30" customWidth="1"/>
    <col min="2" max="2" width="24" customWidth="1"/>
    <col min="3" max="3" width="9" customWidth="1"/>
    <col min="4" max="4" width="19" customWidth="1"/>
    <col min="5" max="5" width="19" customWidth="1"/>
    <col min="6" max="6" width="18" customWidth="1"/>
    <col min="7" max="7" width="14" customWidth="1"/>
    <col min="8" max="8" width="18" customWidth="1"/>
    <col min="9" max="9" width="16" customWidth="1"/>
    <col min="10" max="10" width="40" customWidth="1"/>
  </cols>
  <sheetData>
    <row r="1" ht="40" customHeight="1"/>
    <row r="3">
      <c r="A3" t="inlineStr" s="1">
        <is>
          <t xml:space="preserve">US Minimum Wage by State and City</t>
        </is>
      </c>
    </row>
    <row r="4">
      <c r="A4" t="inlineStr" s="2">
        <is>
          <t xml:space="preserve">Generated by AppyShift  |  https://www.appyshift.com/resources/minimum-wage-map  |  Verified through Sep 26, 2026  |  Exported Sep 26, 2026</t>
        </is>
      </c>
    </row>
    <row r="5">
      <c r="A5" t="inlineStr" s="2">
        <is>
          <t xml:space="preserve">General information, not legal advice. Some places set different rates by employer size, industry, or tipped status. Confirm with the official source.</t>
        </is>
      </c>
    </row>
    <row r="7">
      <c r="A7" t="inlineStr" s="3">
        <is>
          <t xml:space="preserve">Place</t>
        </is>
      </c>
      <c r="B7" t="inlineStr" s="3">
        <is>
          <t xml:space="preserve">Type</t>
        </is>
      </c>
      <c r="C7" t="inlineStr" s="3">
        <is>
          <t xml:space="preserve">State</t>
        </is>
      </c>
      <c r="D7" t="inlineStr" s="3">
        <is>
          <t xml:space="preserve">Hourly minimum</t>
        </is>
      </c>
      <c r="E7" t="inlineStr" s="3">
        <is>
          <t xml:space="preserve">Small employers</t>
        </is>
      </c>
      <c r="F7" t="inlineStr" s="3">
        <is>
          <t xml:space="preserve">In effect since</t>
        </is>
      </c>
      <c r="G7" t="inlineStr" s="3">
        <is>
          <t xml:space="preserve">Next rate</t>
        </is>
      </c>
      <c r="H7" t="inlineStr" s="3">
        <is>
          <t xml:space="preserve">Next rate from</t>
        </is>
      </c>
      <c r="I7" t="inlineStr" s="3">
        <is>
          <t xml:space="preserve">Last verified</t>
        </is>
      </c>
      <c r="J7" t="inlineStr" s="3">
        <is>
          <t xml:space="preserve">Official source</t>
        </is>
      </c>
    </row>
    <row r="8">
      <c r="A8" t="inlineStr" s="6">
        <is>
          <t xml:space="preserve">Alabama</t>
        </is>
      </c>
      <c r="B8" t="inlineStr" s="6">
        <is>
          <t xml:space="preserve">State (federal applies)</t>
        </is>
      </c>
      <c r="C8" t="inlineStr" s="6">
        <is>
          <t xml:space="preserve">AL</t>
        </is>
      </c>
      <c r="D8" s="7">
        <v>7.25</v>
      </c>
      <c r="E8" s="7"/>
      <c r="F8" s="9">
        <v>46204</v>
      </c>
      <c r="G8" s="7"/>
      <c r="H8" s="9"/>
      <c r="I8" s="9">
        <v>46291</v>
      </c>
      <c r="J8" t="str" s="10">
        <f>HYPERLINK("https://www.dol.gov/agencies/whd/minimum-wage/state","www.dol.gov")</f>
      </c>
    </row>
    <row r="9">
      <c r="A9" t="inlineStr" s="6">
        <is>
          <t xml:space="preserve">Alaska</t>
        </is>
      </c>
      <c r="B9" t="inlineStr" s="6">
        <is>
          <t xml:space="preserve">State</t>
        </is>
      </c>
      <c r="C9" t="inlineStr" s="6">
        <is>
          <t xml:space="preserve">AK</t>
        </is>
      </c>
      <c r="D9" s="7">
        <v>13</v>
      </c>
      <c r="E9" s="7"/>
      <c r="F9" s="9">
        <v>46204</v>
      </c>
      <c r="G9" s="7"/>
      <c r="H9" s="9"/>
      <c r="I9" s="9">
        <v>46291</v>
      </c>
      <c r="J9" t="str" s="10">
        <f>HYPERLINK("https://www.dol.gov/agencies/whd/minimum-wage/state","www.dol.gov")</f>
      </c>
    </row>
    <row r="10">
      <c r="A10" t="inlineStr" s="6">
        <is>
          <t xml:space="preserve">American Samoa</t>
        </is>
      </c>
      <c r="B10" t="inlineStr" s="6">
        <is>
          <t xml:space="preserve">State (federal applies)</t>
        </is>
      </c>
      <c r="C10" t="inlineStr" s="6">
        <is>
          <t xml:space="preserve">AS</t>
        </is>
      </c>
      <c r="D10" s="7">
        <v>7.25</v>
      </c>
      <c r="E10" s="7"/>
      <c r="F10" s="9">
        <v>46204</v>
      </c>
      <c r="G10" s="7"/>
      <c r="H10" s="9"/>
      <c r="I10" s="9">
        <v>46291</v>
      </c>
      <c r="J10" t="str" s="10">
        <f>HYPERLINK("https://www.dol.gov/agencies/whd/minimum-wage/state","www.dol.gov")</f>
      </c>
    </row>
    <row r="11">
      <c r="A11" t="inlineStr" s="6">
        <is>
          <t xml:space="preserve">Arizona</t>
        </is>
      </c>
      <c r="B11" t="inlineStr" s="6">
        <is>
          <t xml:space="preserve">State</t>
        </is>
      </c>
      <c r="C11" t="inlineStr" s="6">
        <is>
          <t xml:space="preserve">AZ</t>
        </is>
      </c>
      <c r="D11" s="7">
        <v>15.15</v>
      </c>
      <c r="E11" s="7"/>
      <c r="F11" s="9">
        <v>46204</v>
      </c>
      <c r="G11" s="7"/>
      <c r="H11" s="9"/>
      <c r="I11" s="9">
        <v>46291</v>
      </c>
      <c r="J11" t="str" s="10">
        <f>HYPERLINK("https://www.dol.gov/agencies/whd/minimum-wage/state","www.dol.gov")</f>
      </c>
    </row>
    <row r="12">
      <c r="A12" t="inlineStr" s="0">
        <is>
          <t xml:space="preserve">   Flagstaff</t>
        </is>
      </c>
      <c r="B12" t="inlineStr" s="0">
        <is>
          <t xml:space="preserve">City or county</t>
        </is>
      </c>
      <c r="C12" t="inlineStr" s="0">
        <is>
          <t xml:space="preserve">AZ</t>
        </is>
      </c>
      <c r="D12" s="4">
        <v>18.35</v>
      </c>
      <c r="E12" s="4"/>
      <c r="F12" s="5">
        <v>46023</v>
      </c>
      <c r="G12" s="4">
        <v>18.95</v>
      </c>
      <c r="H12" s="5">
        <v>46388</v>
      </c>
      <c r="I12" s="5">
        <v>46291</v>
      </c>
      <c r="J12" t="str" s="8">
        <f>HYPERLINK("http://www.flagstaff.az.gov/index.aspx?nid=3520","www.flagstaff.az.gov")</f>
      </c>
    </row>
    <row r="13">
      <c r="A13" t="inlineStr" s="0">
        <is>
          <t xml:space="preserve">   Tucson</t>
        </is>
      </c>
      <c r="B13" t="inlineStr" s="0">
        <is>
          <t xml:space="preserve">City or county</t>
        </is>
      </c>
      <c r="C13" t="inlineStr" s="0">
        <is>
          <t xml:space="preserve">AZ</t>
        </is>
      </c>
      <c r="D13" s="4">
        <v>15.45</v>
      </c>
      <c r="E13" s="4"/>
      <c r="F13" s="5">
        <v>46023</v>
      </c>
      <c r="G13" s="4"/>
      <c r="H13" s="5"/>
      <c r="I13" s="5">
        <v>46291</v>
      </c>
      <c r="J13" t="str" s="8">
        <f>HYPERLINK("https://www.tucsonaz.gov/Departments/Business-Services-Department/Tucson-Minimum-Wage-Act","www.tucsonaz.gov")</f>
      </c>
    </row>
    <row r="14">
      <c r="A14" t="inlineStr" s="6">
        <is>
          <t xml:space="preserve">Arkansas</t>
        </is>
      </c>
      <c r="B14" t="inlineStr" s="6">
        <is>
          <t xml:space="preserve">State</t>
        </is>
      </c>
      <c r="C14" t="inlineStr" s="6">
        <is>
          <t xml:space="preserve">AR</t>
        </is>
      </c>
      <c r="D14" s="7">
        <v>11</v>
      </c>
      <c r="E14" s="7"/>
      <c r="F14" s="9">
        <v>46204</v>
      </c>
      <c r="G14" s="7"/>
      <c r="H14" s="9"/>
      <c r="I14" s="9">
        <v>46291</v>
      </c>
      <c r="J14" t="str" s="10">
        <f>HYPERLINK("https://www.dol.gov/agencies/whd/minimum-wage/state","www.dol.gov")</f>
      </c>
    </row>
    <row r="15">
      <c r="A15" t="inlineStr" s="6">
        <is>
          <t xml:space="preserve">California</t>
        </is>
      </c>
      <c r="B15" t="inlineStr" s="6">
        <is>
          <t xml:space="preserve">State</t>
        </is>
      </c>
      <c r="C15" t="inlineStr" s="6">
        <is>
          <t xml:space="preserve">CA</t>
        </is>
      </c>
      <c r="D15" s="7">
        <v>16.9</v>
      </c>
      <c r="E15" s="7"/>
      <c r="F15" s="9">
        <v>46204</v>
      </c>
      <c r="G15" s="7"/>
      <c r="H15" s="9"/>
      <c r="I15" s="9">
        <v>46291</v>
      </c>
      <c r="J15" t="str" s="10">
        <f>HYPERLINK("https://www.dol.gov/agencies/whd/minimum-wage/state","www.dol.gov")</f>
      </c>
    </row>
    <row r="16">
      <c r="A16" t="inlineStr" s="0">
        <is>
          <t xml:space="preserve">   Emeryville</t>
        </is>
      </c>
      <c r="B16" t="inlineStr" s="0">
        <is>
          <t xml:space="preserve">City or county</t>
        </is>
      </c>
      <c r="C16" t="inlineStr" s="0">
        <is>
          <t xml:space="preserve">CA</t>
        </is>
      </c>
      <c r="D16" s="4">
        <v>20.34</v>
      </c>
      <c r="E16" s="4"/>
      <c r="F16" s="5">
        <v>46204</v>
      </c>
      <c r="G16" s="4"/>
      <c r="H16" s="5"/>
      <c r="I16" s="5">
        <v>46291</v>
      </c>
      <c r="J16" t="str" s="8">
        <f>HYPERLINK("https://laborcenter.berkeley.edu/inventory-of-us-city-and-county-minimum-wage-ordinances/","laborcenter.berkeley.edu")</f>
      </c>
    </row>
    <row r="17">
      <c r="A17" t="inlineStr" s="0">
        <is>
          <t xml:space="preserve">   West Hollywood</t>
        </is>
      </c>
      <c r="B17" t="inlineStr" s="0">
        <is>
          <t xml:space="preserve">City or county</t>
        </is>
      </c>
      <c r="C17" t="inlineStr" s="0">
        <is>
          <t xml:space="preserve">CA</t>
        </is>
      </c>
      <c r="D17" s="4">
        <v>20.25</v>
      </c>
      <c r="E17" s="4"/>
      <c r="F17" s="5">
        <v>46023</v>
      </c>
      <c r="G17" s="4"/>
      <c r="H17" s="5"/>
      <c r="I17" s="5">
        <v>46291</v>
      </c>
      <c r="J17" t="str" s="8">
        <f>HYPERLINK("https://laborcenter.berkeley.edu/inventory-of-us-city-and-county-minimum-wage-ordinances/","laborcenter.berkeley.edu")</f>
      </c>
    </row>
    <row r="18">
      <c r="A18" t="inlineStr" s="0">
        <is>
          <t xml:space="preserve">   Mountain View</t>
        </is>
      </c>
      <c r="B18" t="inlineStr" s="0">
        <is>
          <t xml:space="preserve">City or county</t>
        </is>
      </c>
      <c r="C18" t="inlineStr" s="0">
        <is>
          <t xml:space="preserve">CA</t>
        </is>
      </c>
      <c r="D18" s="4">
        <v>19.7</v>
      </c>
      <c r="E18" s="4"/>
      <c r="F18" s="5">
        <v>46023</v>
      </c>
      <c r="G18" s="4"/>
      <c r="H18" s="5"/>
      <c r="I18" s="5">
        <v>46291</v>
      </c>
      <c r="J18" t="str" s="8">
        <f>HYPERLINK("https://laborcenter.berkeley.edu/inventory-of-us-city-and-county-minimum-wage-ordinances/","laborcenter.berkeley.edu")</f>
      </c>
    </row>
    <row r="19">
      <c r="A19" t="inlineStr" s="0">
        <is>
          <t xml:space="preserve">   Berkeley</t>
        </is>
      </c>
      <c r="B19" t="inlineStr" s="0">
        <is>
          <t xml:space="preserve">City or county</t>
        </is>
      </c>
      <c r="C19" t="inlineStr" s="0">
        <is>
          <t xml:space="preserve">CA</t>
        </is>
      </c>
      <c r="D19" s="4">
        <v>19.61</v>
      </c>
      <c r="E19" s="4"/>
      <c r="F19" s="5">
        <v>46204</v>
      </c>
      <c r="G19" s="4"/>
      <c r="H19" s="5"/>
      <c r="I19" s="5">
        <v>46291</v>
      </c>
      <c r="J19" t="str" s="8">
        <f>HYPERLINK("https://laborcenter.berkeley.edu/inventory-of-us-city-and-county-minimum-wage-ordinances/","laborcenter.berkeley.edu")</f>
      </c>
    </row>
    <row r="20">
      <c r="A20" t="inlineStr" s="0">
        <is>
          <t xml:space="preserve">   San Francisco</t>
        </is>
      </c>
      <c r="B20" t="inlineStr" s="0">
        <is>
          <t xml:space="preserve">City or county</t>
        </is>
      </c>
      <c r="C20" t="inlineStr" s="0">
        <is>
          <t xml:space="preserve">CA</t>
        </is>
      </c>
      <c r="D20" s="4">
        <v>19.61</v>
      </c>
      <c r="E20" s="4"/>
      <c r="F20" s="5">
        <v>46204</v>
      </c>
      <c r="G20" s="4"/>
      <c r="H20" s="5"/>
      <c r="I20" s="5">
        <v>46291</v>
      </c>
      <c r="J20" t="str" s="8">
        <f>HYPERLINK("https://laborcenter.berkeley.edu/inventory-of-us-city-and-county-minimum-wage-ordinances/","laborcenter.berkeley.edu")</f>
      </c>
    </row>
    <row r="21">
      <c r="A21" t="inlineStr" s="0">
        <is>
          <t xml:space="preserve">   Sunnyvale</t>
        </is>
      </c>
      <c r="B21" t="inlineStr" s="0">
        <is>
          <t xml:space="preserve">City or county</t>
        </is>
      </c>
      <c r="C21" t="inlineStr" s="0">
        <is>
          <t xml:space="preserve">CA</t>
        </is>
      </c>
      <c r="D21" s="4">
        <v>19.5</v>
      </c>
      <c r="E21" s="4"/>
      <c r="F21" s="5">
        <v>46023</v>
      </c>
      <c r="G21" s="4"/>
      <c r="H21" s="5"/>
      <c r="I21" s="5">
        <v>46291</v>
      </c>
      <c r="J21" t="str" s="8">
        <f>HYPERLINK("https://laborcenter.berkeley.edu/inventory-of-us-city-and-county-minimum-wage-ordinances/","laborcenter.berkeley.edu")</f>
      </c>
    </row>
    <row r="22">
      <c r="A22" t="inlineStr" s="0">
        <is>
          <t xml:space="preserve">   Richmond</t>
        </is>
      </c>
      <c r="B22" t="inlineStr" s="0">
        <is>
          <t xml:space="preserve">City or county</t>
        </is>
      </c>
      <c r="C22" t="inlineStr" s="0">
        <is>
          <t xml:space="preserve">CA</t>
        </is>
      </c>
      <c r="D22" s="4">
        <v>19.18</v>
      </c>
      <c r="E22" s="4"/>
      <c r="F22" s="5">
        <v>46023</v>
      </c>
      <c r="G22" s="4"/>
      <c r="H22" s="5"/>
      <c r="I22" s="5">
        <v>46291</v>
      </c>
      <c r="J22" t="str" s="8">
        <f>HYPERLINK("https://laborcenter.berkeley.edu/inventory-of-us-city-and-county-minimum-wage-ordinances/","laborcenter.berkeley.edu")</f>
      </c>
    </row>
    <row r="23">
      <c r="A23" t="inlineStr" s="0">
        <is>
          <t xml:space="preserve">   Belmont</t>
        </is>
      </c>
      <c r="B23" t="inlineStr" s="0">
        <is>
          <t xml:space="preserve">City or county</t>
        </is>
      </c>
      <c r="C23" t="inlineStr" s="0">
        <is>
          <t xml:space="preserve">CA</t>
        </is>
      </c>
      <c r="D23" s="4">
        <v>18.95</v>
      </c>
      <c r="E23" s="4"/>
      <c r="F23" s="5">
        <v>46023</v>
      </c>
      <c r="G23" s="4"/>
      <c r="H23" s="5"/>
      <c r="I23" s="5">
        <v>46291</v>
      </c>
      <c r="J23" t="str" s="8">
        <f>HYPERLINK("https://laborcenter.berkeley.edu/inventory-of-us-city-and-county-minimum-wage-ordinances/","laborcenter.berkeley.edu")</f>
      </c>
    </row>
    <row r="24">
      <c r="A24" t="inlineStr" s="0">
        <is>
          <t xml:space="preserve">   El Cerrito</t>
        </is>
      </c>
      <c r="B24" t="inlineStr" s="0">
        <is>
          <t xml:space="preserve">City or county</t>
        </is>
      </c>
      <c r="C24" t="inlineStr" s="0">
        <is>
          <t xml:space="preserve">CA</t>
        </is>
      </c>
      <c r="D24" s="4">
        <v>18.82</v>
      </c>
      <c r="E24" s="4"/>
      <c r="F24" s="5">
        <v>46023</v>
      </c>
      <c r="G24" s="4"/>
      <c r="H24" s="5"/>
      <c r="I24" s="5">
        <v>46291</v>
      </c>
      <c r="J24" t="str" s="8">
        <f>HYPERLINK("https://laborcenter.berkeley.edu/inventory-of-us-city-and-county-minimum-wage-ordinances/","laborcenter.berkeley.edu")</f>
      </c>
    </row>
    <row r="25">
      <c r="A25" t="inlineStr" s="0">
        <is>
          <t xml:space="preserve">   Cupertino</t>
        </is>
      </c>
      <c r="B25" t="inlineStr" s="0">
        <is>
          <t xml:space="preserve">City or county</t>
        </is>
      </c>
      <c r="C25" t="inlineStr" s="0">
        <is>
          <t xml:space="preserve">CA</t>
        </is>
      </c>
      <c r="D25" s="4">
        <v>18.7</v>
      </c>
      <c r="E25" s="4"/>
      <c r="F25" s="5">
        <v>46023</v>
      </c>
      <c r="G25" s="4"/>
      <c r="H25" s="5"/>
      <c r="I25" s="5">
        <v>46291</v>
      </c>
      <c r="J25" t="str" s="8">
        <f>HYPERLINK("https://laborcenter.berkeley.edu/inventory-of-us-city-and-county-minimum-wage-ordinances/","laborcenter.berkeley.edu")</f>
      </c>
    </row>
    <row r="26">
      <c r="A26" t="inlineStr" s="0">
        <is>
          <t xml:space="preserve">   Los Altos</t>
        </is>
      </c>
      <c r="B26" t="inlineStr" s="0">
        <is>
          <t xml:space="preserve">City or county</t>
        </is>
      </c>
      <c r="C26" t="inlineStr" s="0">
        <is>
          <t xml:space="preserve">CA</t>
        </is>
      </c>
      <c r="D26" s="4">
        <v>18.7</v>
      </c>
      <c r="E26" s="4"/>
      <c r="F26" s="5">
        <v>46023</v>
      </c>
      <c r="G26" s="4"/>
      <c r="H26" s="5"/>
      <c r="I26" s="5">
        <v>46291</v>
      </c>
      <c r="J26" t="str" s="8">
        <f>HYPERLINK("https://laborcenter.berkeley.edu/inventory-of-us-city-and-county-minimum-wage-ordinances/","laborcenter.berkeley.edu")</f>
      </c>
    </row>
    <row r="27">
      <c r="A27" t="inlineStr" s="0">
        <is>
          <t xml:space="preserve">   Palo Alto</t>
        </is>
      </c>
      <c r="B27" t="inlineStr" s="0">
        <is>
          <t xml:space="preserve">City or county</t>
        </is>
      </c>
      <c r="C27" t="inlineStr" s="0">
        <is>
          <t xml:space="preserve">CA</t>
        </is>
      </c>
      <c r="D27" s="4">
        <v>18.7</v>
      </c>
      <c r="E27" s="4"/>
      <c r="F27" s="5">
        <v>46023</v>
      </c>
      <c r="G27" s="4"/>
      <c r="H27" s="5"/>
      <c r="I27" s="5">
        <v>46291</v>
      </c>
      <c r="J27" t="str" s="8">
        <f>HYPERLINK("https://laborcenter.berkeley.edu/inventory-of-us-city-and-county-minimum-wage-ordinances/","laborcenter.berkeley.edu")</f>
      </c>
    </row>
    <row r="28">
      <c r="A28" t="inlineStr" s="0">
        <is>
          <t xml:space="preserve">   Santa Clara</t>
        </is>
      </c>
      <c r="B28" t="inlineStr" s="0">
        <is>
          <t xml:space="preserve">City or county</t>
        </is>
      </c>
      <c r="C28" t="inlineStr" s="0">
        <is>
          <t xml:space="preserve">CA</t>
        </is>
      </c>
      <c r="D28" s="4">
        <v>18.7</v>
      </c>
      <c r="E28" s="4"/>
      <c r="F28" s="5">
        <v>46023</v>
      </c>
      <c r="G28" s="4"/>
      <c r="H28" s="5"/>
      <c r="I28" s="5">
        <v>46291</v>
      </c>
      <c r="J28" t="str" s="8">
        <f>HYPERLINK("https://laborcenter.berkeley.edu/inventory-of-us-city-and-county-minimum-wage-ordinances/","laborcenter.berkeley.edu")</f>
      </c>
    </row>
    <row r="29">
      <c r="A29" t="inlineStr" s="0">
        <is>
          <t xml:space="preserve">   Redwood City</t>
        </is>
      </c>
      <c r="B29" t="inlineStr" s="0">
        <is>
          <t xml:space="preserve">City or county</t>
        </is>
      </c>
      <c r="C29" t="inlineStr" s="0">
        <is>
          <t xml:space="preserve">CA</t>
        </is>
      </c>
      <c r="D29" s="4">
        <v>18.65</v>
      </c>
      <c r="E29" s="4"/>
      <c r="F29" s="5">
        <v>46023</v>
      </c>
      <c r="G29" s="4"/>
      <c r="H29" s="5"/>
      <c r="I29" s="5">
        <v>46291</v>
      </c>
      <c r="J29" t="str" s="8">
        <f>HYPERLINK("https://laborcenter.berkeley.edu/inventory-of-us-city-and-county-minimum-wage-ordinances/","laborcenter.berkeley.edu")</f>
      </c>
    </row>
    <row r="30">
      <c r="A30" t="inlineStr" s="0">
        <is>
          <t xml:space="preserve">   San Mateo</t>
        </is>
      </c>
      <c r="B30" t="inlineStr" s="0">
        <is>
          <t xml:space="preserve">City or county</t>
        </is>
      </c>
      <c r="C30" t="inlineStr" s="0">
        <is>
          <t xml:space="preserve">CA</t>
        </is>
      </c>
      <c r="D30" s="4">
        <v>18.6</v>
      </c>
      <c r="E30" s="4"/>
      <c r="F30" s="5">
        <v>46023</v>
      </c>
      <c r="G30" s="4"/>
      <c r="H30" s="5"/>
      <c r="I30" s="5">
        <v>46291</v>
      </c>
      <c r="J30" t="str" s="8">
        <f>HYPERLINK("https://laborcenter.berkeley.edu/inventory-of-us-city-and-county-minimum-wage-ordinances/","laborcenter.berkeley.edu")</f>
      </c>
    </row>
    <row r="31">
      <c r="A31" t="inlineStr" s="0">
        <is>
          <t xml:space="preserve">   Pasadena</t>
        </is>
      </c>
      <c r="B31" t="inlineStr" s="0">
        <is>
          <t xml:space="preserve">City or county</t>
        </is>
      </c>
      <c r="C31" t="inlineStr" s="0">
        <is>
          <t xml:space="preserve">CA</t>
        </is>
      </c>
      <c r="D31" s="4">
        <v>18.57</v>
      </c>
      <c r="E31" s="4"/>
      <c r="F31" s="5">
        <v>46204</v>
      </c>
      <c r="G31" s="4"/>
      <c r="H31" s="5"/>
      <c r="I31" s="5">
        <v>46291</v>
      </c>
      <c r="J31" t="str" s="8">
        <f>HYPERLINK("https://laborcenter.berkeley.edu/inventory-of-us-city-and-county-minimum-wage-ordinances/","laborcenter.berkeley.edu")</f>
      </c>
    </row>
    <row r="32">
      <c r="A32" t="inlineStr" s="0">
        <is>
          <t xml:space="preserve">   Milpitas</t>
        </is>
      </c>
      <c r="B32" t="inlineStr" s="0">
        <is>
          <t xml:space="preserve">City or county</t>
        </is>
      </c>
      <c r="C32" t="inlineStr" s="0">
        <is>
          <t xml:space="preserve">CA</t>
        </is>
      </c>
      <c r="D32" s="4">
        <v>18.5</v>
      </c>
      <c r="E32" s="4"/>
      <c r="F32" s="5">
        <v>46204</v>
      </c>
      <c r="G32" s="4"/>
      <c r="H32" s="5"/>
      <c r="I32" s="5">
        <v>46291</v>
      </c>
      <c r="J32" t="str" s="8">
        <f>HYPERLINK("https://laborcenter.berkeley.edu/inventory-of-us-city-and-county-minimum-wage-ordinances/","laborcenter.berkeley.edu")</f>
      </c>
    </row>
    <row r="33">
      <c r="A33" t="inlineStr" s="0">
        <is>
          <t xml:space="preserve">   Los Angeles County</t>
        </is>
      </c>
      <c r="B33" t="inlineStr" s="0">
        <is>
          <t xml:space="preserve">City or county</t>
        </is>
      </c>
      <c r="C33" t="inlineStr" s="0">
        <is>
          <t xml:space="preserve">CA</t>
        </is>
      </c>
      <c r="D33" s="4">
        <v>18.47</v>
      </c>
      <c r="E33" s="4"/>
      <c r="F33" s="5">
        <v>46204</v>
      </c>
      <c r="G33" s="4"/>
      <c r="H33" s="5"/>
      <c r="I33" s="5">
        <v>46291</v>
      </c>
      <c r="J33" t="str" s="8">
        <f>HYPERLINK("https://laborcenter.berkeley.edu/inventory-of-us-city-and-county-minimum-wage-ordinances/","laborcenter.berkeley.edu")</f>
      </c>
    </row>
    <row r="34">
      <c r="A34" t="inlineStr" s="0">
        <is>
          <t xml:space="preserve">   Santa Monica</t>
        </is>
      </c>
      <c r="B34" t="inlineStr" s="0">
        <is>
          <t xml:space="preserve">City or county</t>
        </is>
      </c>
      <c r="C34" t="inlineStr" s="0">
        <is>
          <t xml:space="preserve">CA</t>
        </is>
      </c>
      <c r="D34" s="4">
        <v>18.47</v>
      </c>
      <c r="E34" s="4"/>
      <c r="F34" s="5">
        <v>46204</v>
      </c>
      <c r="G34" s="4"/>
      <c r="H34" s="5"/>
      <c r="I34" s="5">
        <v>46291</v>
      </c>
      <c r="J34" t="str" s="8">
        <f>HYPERLINK("https://laborcenter.berkeley.edu/inventory-of-us-city-and-county-minimum-wage-ordinances/","laborcenter.berkeley.edu")</f>
      </c>
    </row>
    <row r="35">
      <c r="A35" t="inlineStr" s="0">
        <is>
          <t xml:space="preserve">   Sonoma</t>
        </is>
      </c>
      <c r="B35" t="inlineStr" s="0">
        <is>
          <t xml:space="preserve">City or county</t>
        </is>
      </c>
      <c r="C35" t="inlineStr" s="0">
        <is>
          <t xml:space="preserve">CA</t>
        </is>
      </c>
      <c r="D35" s="4">
        <v>18.47</v>
      </c>
      <c r="E35" s="4">
        <v>17.38</v>
      </c>
      <c r="F35" s="5">
        <v>46023</v>
      </c>
      <c r="G35" s="4"/>
      <c r="H35" s="5"/>
      <c r="I35" s="5">
        <v>46291</v>
      </c>
      <c r="J35" t="str" s="8">
        <f>HYPERLINK("https://laborcenter.berkeley.edu/inventory-of-us-city-and-county-minimum-wage-ordinances/","laborcenter.berkeley.edu")</f>
      </c>
    </row>
    <row r="36">
      <c r="A36" t="inlineStr" s="0">
        <is>
          <t xml:space="preserve">   San Jose</t>
        </is>
      </c>
      <c r="B36" t="inlineStr" s="0">
        <is>
          <t xml:space="preserve">City or county</t>
        </is>
      </c>
      <c r="C36" t="inlineStr" s="0">
        <is>
          <t xml:space="preserve">CA</t>
        </is>
      </c>
      <c r="D36" s="4">
        <v>18.45</v>
      </c>
      <c r="E36" s="4"/>
      <c r="F36" s="5">
        <v>46023</v>
      </c>
      <c r="G36" s="4"/>
      <c r="H36" s="5"/>
      <c r="I36" s="5">
        <v>46291</v>
      </c>
      <c r="J36" t="str" s="8">
        <f>HYPERLINK("https://laborcenter.berkeley.edu/inventory-of-us-city-and-county-minimum-wage-ordinances/","laborcenter.berkeley.edu")</f>
      </c>
    </row>
    <row r="37">
      <c r="A37" t="inlineStr" s="0">
        <is>
          <t xml:space="preserve">   Los Angeles</t>
        </is>
      </c>
      <c r="B37" t="inlineStr" s="0">
        <is>
          <t xml:space="preserve">City or county</t>
        </is>
      </c>
      <c r="C37" t="inlineStr" s="0">
        <is>
          <t xml:space="preserve">CA</t>
        </is>
      </c>
      <c r="D37" s="4">
        <v>18.42</v>
      </c>
      <c r="E37" s="4"/>
      <c r="F37" s="5">
        <v>46204</v>
      </c>
      <c r="G37" s="4"/>
      <c r="H37" s="5"/>
      <c r="I37" s="5">
        <v>46291</v>
      </c>
      <c r="J37" t="str" s="8">
        <f>HYPERLINK("https://laborcenter.berkeley.edu/inventory-of-us-city-and-county-minimum-wage-ordinances/","laborcenter.berkeley.edu")</f>
      </c>
    </row>
    <row r="38">
      <c r="A38" t="inlineStr" s="0">
        <is>
          <t xml:space="preserve">   Petaluma</t>
        </is>
      </c>
      <c r="B38" t="inlineStr" s="0">
        <is>
          <t xml:space="preserve">City or county</t>
        </is>
      </c>
      <c r="C38" t="inlineStr" s="0">
        <is>
          <t xml:space="preserve">CA</t>
        </is>
      </c>
      <c r="D38" s="4">
        <v>18.31</v>
      </c>
      <c r="E38" s="4"/>
      <c r="F38" s="5">
        <v>46023</v>
      </c>
      <c r="G38" s="4"/>
      <c r="H38" s="5"/>
      <c r="I38" s="5">
        <v>46291</v>
      </c>
      <c r="J38" t="str" s="8">
        <f>HYPERLINK("https://laborcenter.berkeley.edu/inventory-of-us-city-and-county-minimum-wage-ordinances/","laborcenter.berkeley.edu")</f>
      </c>
    </row>
    <row r="39">
      <c r="A39" t="inlineStr" s="0">
        <is>
          <t xml:space="preserve">   Santa Rosa</t>
        </is>
      </c>
      <c r="B39" t="inlineStr" s="0">
        <is>
          <t xml:space="preserve">City or county</t>
        </is>
      </c>
      <c r="C39" t="inlineStr" s="0">
        <is>
          <t xml:space="preserve">CA</t>
        </is>
      </c>
      <c r="D39" s="4">
        <v>18.21</v>
      </c>
      <c r="E39" s="4"/>
      <c r="F39" s="5">
        <v>46023</v>
      </c>
      <c r="G39" s="4"/>
      <c r="H39" s="5"/>
      <c r="I39" s="5">
        <v>46291</v>
      </c>
      <c r="J39" t="str" s="8">
        <f>HYPERLINK("https://laborcenter.berkeley.edu/inventory-of-us-city-and-county-minimum-wage-ordinances/","laborcenter.berkeley.edu")</f>
      </c>
    </row>
    <row r="40">
      <c r="A40" t="inlineStr" s="0">
        <is>
          <t xml:space="preserve">   South San Francisco</t>
        </is>
      </c>
      <c r="B40" t="inlineStr" s="0">
        <is>
          <t xml:space="preserve">City or county</t>
        </is>
      </c>
      <c r="C40" t="inlineStr" s="0">
        <is>
          <t xml:space="preserve">CA</t>
        </is>
      </c>
      <c r="D40" s="4">
        <v>18.15</v>
      </c>
      <c r="E40" s="4"/>
      <c r="F40" s="5">
        <v>46023</v>
      </c>
      <c r="G40" s="4"/>
      <c r="H40" s="5"/>
      <c r="I40" s="5">
        <v>46291</v>
      </c>
      <c r="J40" t="str" s="8">
        <f>HYPERLINK("https://laborcenter.berkeley.edu/inventory-of-us-city-and-county-minimum-wage-ordinances/","laborcenter.berkeley.edu")</f>
      </c>
    </row>
    <row r="41">
      <c r="A41" t="inlineStr" s="0">
        <is>
          <t xml:space="preserve">   Fremont</t>
        </is>
      </c>
      <c r="B41" t="inlineStr" s="0">
        <is>
          <t xml:space="preserve">City or county</t>
        </is>
      </c>
      <c r="C41" t="inlineStr" s="0">
        <is>
          <t xml:space="preserve">CA</t>
        </is>
      </c>
      <c r="D41" s="4">
        <v>18.05</v>
      </c>
      <c r="E41" s="4"/>
      <c r="F41" s="5">
        <v>46204</v>
      </c>
      <c r="G41" s="4"/>
      <c r="H41" s="5"/>
      <c r="I41" s="5">
        <v>46291</v>
      </c>
      <c r="J41" t="str" s="8">
        <f>HYPERLINK("https://laborcenter.berkeley.edu/inventory-of-us-city-and-county-minimum-wage-ordinances/","laborcenter.berkeley.edu")</f>
      </c>
    </row>
    <row r="42">
      <c r="A42" t="inlineStr" s="0">
        <is>
          <t xml:space="preserve">   San Mateo County</t>
        </is>
      </c>
      <c r="B42" t="inlineStr" s="0">
        <is>
          <t xml:space="preserve">City or county</t>
        </is>
      </c>
      <c r="C42" t="inlineStr" s="0">
        <is>
          <t xml:space="preserve">CA</t>
        </is>
      </c>
      <c r="D42" s="4">
        <v>17.95</v>
      </c>
      <c r="E42" s="4"/>
      <c r="F42" s="5">
        <v>46023</v>
      </c>
      <c r="G42" s="4"/>
      <c r="H42" s="5"/>
      <c r="I42" s="5">
        <v>46291</v>
      </c>
      <c r="J42" t="str" s="8">
        <f>HYPERLINK("https://laborcenter.berkeley.edu/inventory-of-us-city-and-county-minimum-wage-ordinances/","laborcenter.berkeley.edu")</f>
      </c>
    </row>
    <row r="43">
      <c r="A43" t="inlineStr" s="0">
        <is>
          <t xml:space="preserve">   Half Moon Bay</t>
        </is>
      </c>
      <c r="B43" t="inlineStr" s="0">
        <is>
          <t xml:space="preserve">City or county</t>
        </is>
      </c>
      <c r="C43" t="inlineStr" s="0">
        <is>
          <t xml:space="preserve">CA</t>
        </is>
      </c>
      <c r="D43" s="4">
        <v>17.91</v>
      </c>
      <c r="E43" s="4"/>
      <c r="F43" s="5">
        <v>46023</v>
      </c>
      <c r="G43" s="4"/>
      <c r="H43" s="5"/>
      <c r="I43" s="5">
        <v>46291</v>
      </c>
      <c r="J43" t="str" s="8">
        <f>HYPERLINK("https://laborcenter.berkeley.edu/inventory-of-us-city-and-county-minimum-wage-ordinances/","laborcenter.berkeley.edu")</f>
      </c>
    </row>
    <row r="44">
      <c r="A44" t="inlineStr" s="0">
        <is>
          <t xml:space="preserve">   Malibu</t>
        </is>
      </c>
      <c r="B44" t="inlineStr" s="0">
        <is>
          <t xml:space="preserve">City or county</t>
        </is>
      </c>
      <c r="C44" t="inlineStr" s="0">
        <is>
          <t xml:space="preserve">CA</t>
        </is>
      </c>
      <c r="D44" s="4">
        <v>17.91</v>
      </c>
      <c r="E44" s="4"/>
      <c r="F44" s="5">
        <v>46204</v>
      </c>
      <c r="G44" s="4"/>
      <c r="H44" s="5"/>
      <c r="I44" s="5">
        <v>46291</v>
      </c>
      <c r="J44" t="str" s="8">
        <f>HYPERLINK("https://laborcenter.berkeley.edu/inventory-of-us-city-and-county-minimum-wage-ordinances/","laborcenter.berkeley.edu")</f>
      </c>
    </row>
    <row r="45">
      <c r="A45" t="inlineStr" s="0">
        <is>
          <t xml:space="preserve">   East Palo Alto</t>
        </is>
      </c>
      <c r="B45" t="inlineStr" s="0">
        <is>
          <t xml:space="preserve">City or county</t>
        </is>
      </c>
      <c r="C45" t="inlineStr" s="0">
        <is>
          <t xml:space="preserve">CA</t>
        </is>
      </c>
      <c r="D45" s="4">
        <v>17.9</v>
      </c>
      <c r="E45" s="4"/>
      <c r="F45" s="5">
        <v>46023</v>
      </c>
      <c r="G45" s="4"/>
      <c r="H45" s="5"/>
      <c r="I45" s="5">
        <v>46291</v>
      </c>
      <c r="J45" t="str" s="8">
        <f>HYPERLINK("https://laborcenter.berkeley.edu/inventory-of-us-city-and-county-minimum-wage-ordinances/","laborcenter.berkeley.edu")</f>
      </c>
    </row>
    <row r="46">
      <c r="A46" t="inlineStr" s="0">
        <is>
          <t xml:space="preserve">   Burlingame</t>
        </is>
      </c>
      <c r="B46" t="inlineStr" s="0">
        <is>
          <t xml:space="preserve">City or county</t>
        </is>
      </c>
      <c r="C46" t="inlineStr" s="0">
        <is>
          <t xml:space="preserve">CA</t>
        </is>
      </c>
      <c r="D46" s="4">
        <v>17.86</v>
      </c>
      <c r="E46" s="4"/>
      <c r="F46" s="5">
        <v>46023</v>
      </c>
      <c r="G46" s="4"/>
      <c r="H46" s="5"/>
      <c r="I46" s="5">
        <v>46291</v>
      </c>
      <c r="J46" t="str" s="8">
        <f>HYPERLINK("https://laborcenter.berkeley.edu/inventory-of-us-city-and-county-minimum-wage-ordinances/","laborcenter.berkeley.edu")</f>
      </c>
    </row>
    <row r="47">
      <c r="A47" t="inlineStr" s="0">
        <is>
          <t xml:space="preserve">   Foster City</t>
        </is>
      </c>
      <c r="B47" t="inlineStr" s="0">
        <is>
          <t xml:space="preserve">City or county</t>
        </is>
      </c>
      <c r="C47" t="inlineStr" s="0">
        <is>
          <t xml:space="preserve">CA</t>
        </is>
      </c>
      <c r="D47" s="4">
        <v>17.85</v>
      </c>
      <c r="E47" s="4"/>
      <c r="F47" s="5">
        <v>46023</v>
      </c>
      <c r="G47" s="4"/>
      <c r="H47" s="5"/>
      <c r="I47" s="5">
        <v>46291</v>
      </c>
      <c r="J47" t="str" s="8">
        <f>HYPERLINK("https://laborcenter.berkeley.edu/inventory-of-us-city-and-county-minimum-wage-ordinances/","laborcenter.berkeley.edu")</f>
      </c>
    </row>
    <row r="48">
      <c r="A48" t="inlineStr" s="0">
        <is>
          <t xml:space="preserve">   Hayward</t>
        </is>
      </c>
      <c r="B48" t="inlineStr" s="0">
        <is>
          <t xml:space="preserve">City or county</t>
        </is>
      </c>
      <c r="C48" t="inlineStr" s="0">
        <is>
          <t xml:space="preserve">CA</t>
        </is>
      </c>
      <c r="D48" s="4">
        <v>17.79</v>
      </c>
      <c r="E48" s="4">
        <v>16.9</v>
      </c>
      <c r="F48" s="5">
        <v>46023</v>
      </c>
      <c r="G48" s="4"/>
      <c r="H48" s="5"/>
      <c r="I48" s="5">
        <v>46291</v>
      </c>
      <c r="J48" t="str" s="8">
        <f>HYPERLINK("https://laborcenter.berkeley.edu/inventory-of-us-city-and-county-minimum-wage-ordinances/","laborcenter.berkeley.edu")</f>
      </c>
    </row>
    <row r="49">
      <c r="A49" t="inlineStr" s="0">
        <is>
          <t xml:space="preserve">   Alameda</t>
        </is>
      </c>
      <c r="B49" t="inlineStr" s="0">
        <is>
          <t xml:space="preserve">City or county</t>
        </is>
      </c>
      <c r="C49" t="inlineStr" s="0">
        <is>
          <t xml:space="preserve">CA</t>
        </is>
      </c>
      <c r="D49" s="4">
        <v>17.76</v>
      </c>
      <c r="E49" s="4"/>
      <c r="F49" s="5">
        <v>46204</v>
      </c>
      <c r="G49" s="4"/>
      <c r="H49" s="5"/>
      <c r="I49" s="5">
        <v>46291</v>
      </c>
      <c r="J49" t="str" s="8">
        <f>HYPERLINK("https://laborcenter.berkeley.edu/inventory-of-us-city-and-county-minimum-wage-ordinances/","laborcenter.berkeley.edu")</f>
      </c>
    </row>
    <row r="50">
      <c r="A50" t="inlineStr" s="0">
        <is>
          <t xml:space="preserve">   San Carlos</t>
        </is>
      </c>
      <c r="B50" t="inlineStr" s="0">
        <is>
          <t xml:space="preserve">City or county</t>
        </is>
      </c>
      <c r="C50" t="inlineStr" s="0">
        <is>
          <t xml:space="preserve">CA</t>
        </is>
      </c>
      <c r="D50" s="4">
        <v>17.75</v>
      </c>
      <c r="E50" s="4"/>
      <c r="F50" s="5">
        <v>46023</v>
      </c>
      <c r="G50" s="4"/>
      <c r="H50" s="5"/>
      <c r="I50" s="5">
        <v>46291</v>
      </c>
      <c r="J50" t="str" s="8">
        <f>HYPERLINK("https://laborcenter.berkeley.edu/inventory-of-us-city-and-county-minimum-wage-ordinances/","laborcenter.berkeley.edu")</f>
      </c>
    </row>
    <row r="51">
      <c r="A51" t="inlineStr" s="0">
        <is>
          <t xml:space="preserve">   San Diego</t>
        </is>
      </c>
      <c r="B51" t="inlineStr" s="0">
        <is>
          <t xml:space="preserve">City or county</t>
        </is>
      </c>
      <c r="C51" t="inlineStr" s="0">
        <is>
          <t xml:space="preserve">CA</t>
        </is>
      </c>
      <c r="D51" s="4">
        <v>17.75</v>
      </c>
      <c r="E51" s="4"/>
      <c r="F51" s="5">
        <v>46023</v>
      </c>
      <c r="G51" s="4"/>
      <c r="H51" s="5"/>
      <c r="I51" s="5">
        <v>46291</v>
      </c>
      <c r="J51" t="str" s="8">
        <f>HYPERLINK("https://laborcenter.berkeley.edu/inventory-of-us-city-and-county-minimum-wage-ordinances/","laborcenter.berkeley.edu")</f>
      </c>
    </row>
    <row r="52">
      <c r="A52" t="inlineStr" s="0">
        <is>
          <t xml:space="preserve">   Menlo Park</t>
        </is>
      </c>
      <c r="B52" t="inlineStr" s="0">
        <is>
          <t xml:space="preserve">City or county</t>
        </is>
      </c>
      <c r="C52" t="inlineStr" s="0">
        <is>
          <t xml:space="preserve">CA</t>
        </is>
      </c>
      <c r="D52" s="4">
        <v>17.55</v>
      </c>
      <c r="E52" s="4"/>
      <c r="F52" s="5">
        <v>46023</v>
      </c>
      <c r="G52" s="4"/>
      <c r="H52" s="5"/>
      <c r="I52" s="5">
        <v>46291</v>
      </c>
      <c r="J52" t="str" s="8">
        <f>HYPERLINK("https://laborcenter.berkeley.edu/inventory-of-us-city-and-county-minimum-wage-ordinances/","laborcenter.berkeley.edu")</f>
      </c>
    </row>
    <row r="53">
      <c r="A53" t="inlineStr" s="0">
        <is>
          <t xml:space="preserve">   Daly City</t>
        </is>
      </c>
      <c r="B53" t="inlineStr" s="0">
        <is>
          <t xml:space="preserve">City or county</t>
        </is>
      </c>
      <c r="C53" t="inlineStr" s="0">
        <is>
          <t xml:space="preserve">CA</t>
        </is>
      </c>
      <c r="D53" s="4">
        <v>17.5</v>
      </c>
      <c r="E53" s="4"/>
      <c r="F53" s="5">
        <v>46023</v>
      </c>
      <c r="G53" s="4"/>
      <c r="H53" s="5"/>
      <c r="I53" s="5">
        <v>46291</v>
      </c>
      <c r="J53" t="str" s="8">
        <f>HYPERLINK("https://laborcenter.berkeley.edu/inventory-of-us-city-and-county-minimum-wage-ordinances/","laborcenter.berkeley.edu")</f>
      </c>
    </row>
    <row r="54">
      <c r="A54" t="inlineStr" s="0">
        <is>
          <t xml:space="preserve">   Novato</t>
        </is>
      </c>
      <c r="B54" t="inlineStr" s="0">
        <is>
          <t xml:space="preserve">City or county</t>
        </is>
      </c>
      <c r="C54" t="inlineStr" s="0">
        <is>
          <t xml:space="preserve">CA</t>
        </is>
      </c>
      <c r="D54" s="4">
        <v>17.46</v>
      </c>
      <c r="E54" s="4">
        <v>16.9</v>
      </c>
      <c r="F54" s="5">
        <v>46023</v>
      </c>
      <c r="G54" s="4"/>
      <c r="H54" s="5"/>
      <c r="I54" s="5">
        <v>46291</v>
      </c>
      <c r="J54" t="str" s="8">
        <f>HYPERLINK("https://laborcenter.berkeley.edu/inventory-of-us-city-and-county-minimum-wage-ordinances/","laborcenter.berkeley.edu")</f>
      </c>
    </row>
    <row r="55">
      <c r="A55" t="inlineStr" s="0">
        <is>
          <t xml:space="preserve">   Oakland</t>
        </is>
      </c>
      <c r="B55" t="inlineStr" s="0">
        <is>
          <t xml:space="preserve">City or county</t>
        </is>
      </c>
      <c r="C55" t="inlineStr" s="0">
        <is>
          <t xml:space="preserve">CA</t>
        </is>
      </c>
      <c r="D55" s="4">
        <v>17.34</v>
      </c>
      <c r="E55" s="4"/>
      <c r="F55" s="5">
        <v>46023</v>
      </c>
      <c r="G55" s="4"/>
      <c r="H55" s="5"/>
      <c r="I55" s="5">
        <v>46291</v>
      </c>
      <c r="J55" t="str" s="8">
        <f>HYPERLINK("https://laborcenter.berkeley.edu/inventory-of-us-city-and-county-minimum-wage-ordinances/","laborcenter.berkeley.edu")</f>
      </c>
    </row>
    <row r="56">
      <c r="A56" t="inlineStr" s="6">
        <is>
          <t xml:space="preserve">Colorado</t>
        </is>
      </c>
      <c r="B56" t="inlineStr" s="6">
        <is>
          <t xml:space="preserve">State</t>
        </is>
      </c>
      <c r="C56" t="inlineStr" s="6">
        <is>
          <t xml:space="preserve">CO</t>
        </is>
      </c>
      <c r="D56" s="7">
        <v>15.16</v>
      </c>
      <c r="E56" s="7"/>
      <c r="F56" s="9">
        <v>46204</v>
      </c>
      <c r="G56" s="7"/>
      <c r="H56" s="9"/>
      <c r="I56" s="9">
        <v>46291</v>
      </c>
      <c r="J56" t="str" s="10">
        <f>HYPERLINK("https://www.dol.gov/agencies/whd/minimum-wage/state","www.dol.gov")</f>
      </c>
    </row>
    <row r="57">
      <c r="A57" t="inlineStr" s="0">
        <is>
          <t xml:space="preserve">   Denver</t>
        </is>
      </c>
      <c r="B57" t="inlineStr" s="0">
        <is>
          <t xml:space="preserve">City or county</t>
        </is>
      </c>
      <c r="C57" t="inlineStr" s="0">
        <is>
          <t xml:space="preserve">CO</t>
        </is>
      </c>
      <c r="D57" s="4">
        <v>19.29</v>
      </c>
      <c r="E57" s="4"/>
      <c r="F57" s="5">
        <v>46023</v>
      </c>
      <c r="G57" s="4">
        <v>19.84</v>
      </c>
      <c r="H57" s="5">
        <v>46388</v>
      </c>
      <c r="I57" s="5">
        <v>46291</v>
      </c>
      <c r="J57" t="str" s="8">
        <f>HYPERLINK("https://denvergov.org/Government/Agencies-Departments-Offices/Agencies-Departments-Offices-Directory/Auditors-Office/Denver-Labor/Citywide-Minimum-Wage/","denvergov.org")</f>
      </c>
    </row>
    <row r="58">
      <c r="A58" t="inlineStr" s="0">
        <is>
          <t xml:space="preserve">   Boulder</t>
        </is>
      </c>
      <c r="B58" t="inlineStr" s="0">
        <is>
          <t xml:space="preserve">City or county (rate: see source)</t>
        </is>
      </c>
      <c r="C58" t="inlineStr" s="0">
        <is>
          <t xml:space="preserve">CO</t>
        </is>
      </c>
      <c r="D58" s="4"/>
      <c r="E58" s="4"/>
      <c r="F58" s="5"/>
      <c r="G58" s="4"/>
      <c r="H58" s="5"/>
      <c r="I58" s="5"/>
      <c r="J58" t="str" s="8">
        <f>HYPERLINK("https://boulder.novusagenda.com/agendapublic/CoverSheet.aspx?ItemID=6189&amp;MeetingID=906","boulder.novusagenda.com")</f>
      </c>
    </row>
    <row r="59">
      <c r="A59" t="inlineStr" s="0">
        <is>
          <t xml:space="preserve">   Boulder County</t>
        </is>
      </c>
      <c r="B59" t="inlineStr" s="0">
        <is>
          <t xml:space="preserve">City or county (rate: see source)</t>
        </is>
      </c>
      <c r="C59" t="inlineStr" s="0">
        <is>
          <t xml:space="preserve">CO</t>
        </is>
      </c>
      <c r="D59" s="4"/>
      <c r="E59" s="4"/>
      <c r="F59" s="5"/>
      <c r="G59" s="4"/>
      <c r="H59" s="5"/>
      <c r="I59" s="5"/>
      <c r="J59" t="str" s="8">
        <f>HYPERLINK("https://assets.bouldercounty.gov/wp-content/uploads/2025/11/ordinance-2025-X_amending-local-minimum-wage-requirements.pdf","assets.bouldercounty.gov")</f>
      </c>
    </row>
    <row r="60">
      <c r="A60" t="inlineStr" s="0">
        <is>
          <t xml:space="preserve">   Edgewater</t>
        </is>
      </c>
      <c r="B60" t="inlineStr" s="0">
        <is>
          <t xml:space="preserve">City or county (rate: see source)</t>
        </is>
      </c>
      <c r="C60" t="inlineStr" s="0">
        <is>
          <t xml:space="preserve">CO</t>
        </is>
      </c>
      <c r="D60" s="4"/>
      <c r="E60" s="4"/>
      <c r="F60" s="5"/>
      <c r="G60" s="4"/>
      <c r="H60" s="5"/>
      <c r="I60" s="5"/>
      <c r="J60" t="str" s="8">
        <f>HYPERLINK("https://www.edgewaterco.gov/doing-business/owning-a-business-in-edgewater","www.edgewaterco.gov")</f>
      </c>
    </row>
    <row r="61">
      <c r="A61" t="inlineStr" s="6">
        <is>
          <t xml:space="preserve">Connecticut</t>
        </is>
      </c>
      <c r="B61" t="inlineStr" s="6">
        <is>
          <t xml:space="preserve">State</t>
        </is>
      </c>
      <c r="C61" t="inlineStr" s="6">
        <is>
          <t xml:space="preserve">CT</t>
        </is>
      </c>
      <c r="D61" s="7">
        <v>16.94</v>
      </c>
      <c r="E61" s="7"/>
      <c r="F61" s="9">
        <v>46204</v>
      </c>
      <c r="G61" s="7"/>
      <c r="H61" s="9"/>
      <c r="I61" s="9">
        <v>46291</v>
      </c>
      <c r="J61" t="str" s="10">
        <f>HYPERLINK("https://www.dol.gov/agencies/whd/minimum-wage/state","www.dol.gov")</f>
      </c>
    </row>
    <row r="62">
      <c r="A62" t="inlineStr" s="6">
        <is>
          <t xml:space="preserve">Delaware</t>
        </is>
      </c>
      <c r="B62" t="inlineStr" s="6">
        <is>
          <t xml:space="preserve">State</t>
        </is>
      </c>
      <c r="C62" t="inlineStr" s="6">
        <is>
          <t xml:space="preserve">DE</t>
        </is>
      </c>
      <c r="D62" s="7">
        <v>15</v>
      </c>
      <c r="E62" s="7"/>
      <c r="F62" s="9">
        <v>46204</v>
      </c>
      <c r="G62" s="7"/>
      <c r="H62" s="9"/>
      <c r="I62" s="9">
        <v>46291</v>
      </c>
      <c r="J62" t="str" s="10">
        <f>HYPERLINK("https://www.dol.gov/agencies/whd/minimum-wage/state","www.dol.gov")</f>
      </c>
    </row>
    <row r="63">
      <c r="A63" t="inlineStr" s="6">
        <is>
          <t xml:space="preserve">District of Columbia</t>
        </is>
      </c>
      <c r="B63" t="inlineStr" s="6">
        <is>
          <t xml:space="preserve">State</t>
        </is>
      </c>
      <c r="C63" t="inlineStr" s="6">
        <is>
          <t xml:space="preserve">DC</t>
        </is>
      </c>
      <c r="D63" s="7">
        <v>17.95</v>
      </c>
      <c r="E63" s="7"/>
      <c r="F63" s="9">
        <v>46204</v>
      </c>
      <c r="G63" s="7"/>
      <c r="H63" s="9"/>
      <c r="I63" s="9">
        <v>46291</v>
      </c>
      <c r="J63" t="str" s="10">
        <f>HYPERLINK("https://www.dol.gov/agencies/whd/minimum-wage/state","www.dol.gov")</f>
      </c>
    </row>
    <row r="64">
      <c r="A64" t="inlineStr" s="6">
        <is>
          <t xml:space="preserve">Florida</t>
        </is>
      </c>
      <c r="B64" t="inlineStr" s="6">
        <is>
          <t xml:space="preserve">State</t>
        </is>
      </c>
      <c r="C64" t="inlineStr" s="6">
        <is>
          <t xml:space="preserve">FL</t>
        </is>
      </c>
      <c r="D64" s="7">
        <v>14</v>
      </c>
      <c r="E64" s="7"/>
      <c r="F64" s="9">
        <v>46204</v>
      </c>
      <c r="G64" s="7">
        <v>15</v>
      </c>
      <c r="H64" s="9">
        <v>46295</v>
      </c>
      <c r="I64" s="9">
        <v>46291</v>
      </c>
      <c r="J64" t="str" s="10">
        <f>HYPERLINK("https://www.dol.gov/agencies/whd/minimum-wage/state","www.dol.gov")</f>
      </c>
    </row>
    <row r="65">
      <c r="A65" t="inlineStr" s="6">
        <is>
          <t xml:space="preserve">Georgia</t>
        </is>
      </c>
      <c r="B65" t="inlineStr" s="6">
        <is>
          <t xml:space="preserve">State (federal applies)</t>
        </is>
      </c>
      <c r="C65" t="inlineStr" s="6">
        <is>
          <t xml:space="preserve">GA</t>
        </is>
      </c>
      <c r="D65" s="7">
        <v>7.25</v>
      </c>
      <c r="E65" s="7"/>
      <c r="F65" s="9">
        <v>46204</v>
      </c>
      <c r="G65" s="7"/>
      <c r="H65" s="9"/>
      <c r="I65" s="9">
        <v>46291</v>
      </c>
      <c r="J65" t="str" s="10">
        <f>HYPERLINK("https://www.dol.gov/agencies/whd/minimum-wage/state","www.dol.gov")</f>
      </c>
    </row>
    <row r="66">
      <c r="A66" t="inlineStr" s="6">
        <is>
          <t xml:space="preserve">Guam</t>
        </is>
      </c>
      <c r="B66" t="inlineStr" s="6">
        <is>
          <t xml:space="preserve">State</t>
        </is>
      </c>
      <c r="C66" t="inlineStr" s="6">
        <is>
          <t xml:space="preserve">GU</t>
        </is>
      </c>
      <c r="D66" s="7">
        <v>9.25</v>
      </c>
      <c r="E66" s="7"/>
      <c r="F66" s="9">
        <v>46204</v>
      </c>
      <c r="G66" s="7"/>
      <c r="H66" s="9"/>
      <c r="I66" s="9">
        <v>46291</v>
      </c>
      <c r="J66" t="str" s="10">
        <f>HYPERLINK("https://www.dol.gov/agencies/whd/minimum-wage/state","www.dol.gov")</f>
      </c>
    </row>
    <row r="67">
      <c r="A67" t="inlineStr" s="6">
        <is>
          <t xml:space="preserve">Hawaii</t>
        </is>
      </c>
      <c r="B67" t="inlineStr" s="6">
        <is>
          <t xml:space="preserve">State</t>
        </is>
      </c>
      <c r="C67" t="inlineStr" s="6">
        <is>
          <t xml:space="preserve">HI</t>
        </is>
      </c>
      <c r="D67" s="7">
        <v>16</v>
      </c>
      <c r="E67" s="7"/>
      <c r="F67" s="9">
        <v>46204</v>
      </c>
      <c r="G67" s="7"/>
      <c r="H67" s="9"/>
      <c r="I67" s="9">
        <v>46291</v>
      </c>
      <c r="J67" t="str" s="10">
        <f>HYPERLINK("https://www.dol.gov/agencies/whd/minimum-wage/state","www.dol.gov")</f>
      </c>
    </row>
    <row r="68">
      <c r="A68" t="inlineStr" s="6">
        <is>
          <t xml:space="preserve">Idaho</t>
        </is>
      </c>
      <c r="B68" t="inlineStr" s="6">
        <is>
          <t xml:space="preserve">State (federal applies)</t>
        </is>
      </c>
      <c r="C68" t="inlineStr" s="6">
        <is>
          <t xml:space="preserve">ID</t>
        </is>
      </c>
      <c r="D68" s="7">
        <v>7.25</v>
      </c>
      <c r="E68" s="7"/>
      <c r="F68" s="9">
        <v>46204</v>
      </c>
      <c r="G68" s="7"/>
      <c r="H68" s="9"/>
      <c r="I68" s="9">
        <v>46291</v>
      </c>
      <c r="J68" t="str" s="10">
        <f>HYPERLINK("https://www.dol.gov/agencies/whd/minimum-wage/state","www.dol.gov")</f>
      </c>
    </row>
    <row r="69">
      <c r="A69" t="inlineStr" s="6">
        <is>
          <t xml:space="preserve">Illinois</t>
        </is>
      </c>
      <c r="B69" t="inlineStr" s="6">
        <is>
          <t xml:space="preserve">State</t>
        </is>
      </c>
      <c r="C69" t="inlineStr" s="6">
        <is>
          <t xml:space="preserve">IL</t>
        </is>
      </c>
      <c r="D69" s="7">
        <v>15</v>
      </c>
      <c r="E69" s="7"/>
      <c r="F69" s="9">
        <v>46204</v>
      </c>
      <c r="G69" s="7"/>
      <c r="H69" s="9"/>
      <c r="I69" s="9">
        <v>46291</v>
      </c>
      <c r="J69" t="str" s="10">
        <f>HYPERLINK("https://www.dol.gov/agencies/whd/minimum-wage/state","www.dol.gov")</f>
      </c>
    </row>
    <row r="70">
      <c r="A70" t="inlineStr" s="0">
        <is>
          <t xml:space="preserve">   Cook County</t>
        </is>
      </c>
      <c r="B70" t="inlineStr" s="0">
        <is>
          <t xml:space="preserve">City or county</t>
        </is>
      </c>
      <c r="C70" t="inlineStr" s="0">
        <is>
          <t xml:space="preserve">IL</t>
        </is>
      </c>
      <c r="D70" s="4">
        <v>15.4</v>
      </c>
      <c r="E70" s="4"/>
      <c r="F70" s="5">
        <v>46204</v>
      </c>
      <c r="G70" s="4"/>
      <c r="H70" s="5"/>
      <c r="I70" s="5">
        <v>46291</v>
      </c>
      <c r="J70" t="str" s="8">
        <f>HYPERLINK("https://www.cookcountyil.gov/service/minimum-wage-ordinance-and-regulations","www.cookcountyil.gov")</f>
      </c>
    </row>
    <row r="71">
      <c r="A71" t="inlineStr" s="0">
        <is>
          <t xml:space="preserve">   Chicago</t>
        </is>
      </c>
      <c r="B71" t="inlineStr" s="0">
        <is>
          <t xml:space="preserve">City or county (rate: see source)</t>
        </is>
      </c>
      <c r="C71" t="inlineStr" s="0">
        <is>
          <t xml:space="preserve">IL</t>
        </is>
      </c>
      <c r="D71" s="4"/>
      <c r="E71" s="4"/>
      <c r="F71" s="5"/>
      <c r="G71" s="4"/>
      <c r="H71" s="5"/>
      <c r="I71" s="5"/>
      <c r="J71" t="str" s="8">
        <f>HYPERLINK("https://www.chicago.gov/city/en/depts/bacp/supp_info/minimumwageinformation.html","www.chicago.gov")</f>
      </c>
    </row>
    <row r="72">
      <c r="A72" t="inlineStr" s="6">
        <is>
          <t xml:space="preserve">Indiana</t>
        </is>
      </c>
      <c r="B72" t="inlineStr" s="6">
        <is>
          <t xml:space="preserve">State (federal applies)</t>
        </is>
      </c>
      <c r="C72" t="inlineStr" s="6">
        <is>
          <t xml:space="preserve">IN</t>
        </is>
      </c>
      <c r="D72" s="7">
        <v>7.25</v>
      </c>
      <c r="E72" s="7"/>
      <c r="F72" s="9">
        <v>46204</v>
      </c>
      <c r="G72" s="7"/>
      <c r="H72" s="9"/>
      <c r="I72" s="9">
        <v>46291</v>
      </c>
      <c r="J72" t="str" s="10">
        <f>HYPERLINK("https://www.dol.gov/agencies/whd/minimum-wage/state","www.dol.gov")</f>
      </c>
    </row>
    <row r="73">
      <c r="A73" t="inlineStr" s="6">
        <is>
          <t xml:space="preserve">Iowa</t>
        </is>
      </c>
      <c r="B73" t="inlineStr" s="6">
        <is>
          <t xml:space="preserve">State (federal applies)</t>
        </is>
      </c>
      <c r="C73" t="inlineStr" s="6">
        <is>
          <t xml:space="preserve">IA</t>
        </is>
      </c>
      <c r="D73" s="7">
        <v>7.25</v>
      </c>
      <c r="E73" s="7"/>
      <c r="F73" s="9">
        <v>46204</v>
      </c>
      <c r="G73" s="7"/>
      <c r="H73" s="9"/>
      <c r="I73" s="9">
        <v>46291</v>
      </c>
      <c r="J73" t="str" s="10">
        <f>HYPERLINK("https://www.dol.gov/agencies/whd/minimum-wage/state","www.dol.gov")</f>
      </c>
    </row>
    <row r="74">
      <c r="A74" t="inlineStr" s="6">
        <is>
          <t xml:space="preserve">Kansas</t>
        </is>
      </c>
      <c r="B74" t="inlineStr" s="6">
        <is>
          <t xml:space="preserve">State (federal applies)</t>
        </is>
      </c>
      <c r="C74" t="inlineStr" s="6">
        <is>
          <t xml:space="preserve">KS</t>
        </is>
      </c>
      <c r="D74" s="7">
        <v>7.25</v>
      </c>
      <c r="E74" s="7"/>
      <c r="F74" s="9">
        <v>46204</v>
      </c>
      <c r="G74" s="7"/>
      <c r="H74" s="9"/>
      <c r="I74" s="9">
        <v>46291</v>
      </c>
      <c r="J74" t="str" s="10">
        <f>HYPERLINK("https://www.dol.gov/agencies/whd/minimum-wage/state","www.dol.gov")</f>
      </c>
    </row>
    <row r="75">
      <c r="A75" t="inlineStr" s="6">
        <is>
          <t xml:space="preserve">Kentucky</t>
        </is>
      </c>
      <c r="B75" t="inlineStr" s="6">
        <is>
          <t xml:space="preserve">State (federal applies)</t>
        </is>
      </c>
      <c r="C75" t="inlineStr" s="6">
        <is>
          <t xml:space="preserve">KY</t>
        </is>
      </c>
      <c r="D75" s="7">
        <v>7.25</v>
      </c>
      <c r="E75" s="7"/>
      <c r="F75" s="9">
        <v>46204</v>
      </c>
      <c r="G75" s="7"/>
      <c r="H75" s="9"/>
      <c r="I75" s="9">
        <v>46291</v>
      </c>
      <c r="J75" t="str" s="10">
        <f>HYPERLINK("https://www.dol.gov/agencies/whd/minimum-wage/state","www.dol.gov")</f>
      </c>
    </row>
    <row r="76">
      <c r="A76" t="inlineStr" s="6">
        <is>
          <t xml:space="preserve">Louisiana</t>
        </is>
      </c>
      <c r="B76" t="inlineStr" s="6">
        <is>
          <t xml:space="preserve">State (federal applies)</t>
        </is>
      </c>
      <c r="C76" t="inlineStr" s="6">
        <is>
          <t xml:space="preserve">LA</t>
        </is>
      </c>
      <c r="D76" s="7">
        <v>7.25</v>
      </c>
      <c r="E76" s="7"/>
      <c r="F76" s="9">
        <v>46204</v>
      </c>
      <c r="G76" s="7"/>
      <c r="H76" s="9"/>
      <c r="I76" s="9">
        <v>46291</v>
      </c>
      <c r="J76" t="str" s="10">
        <f>HYPERLINK("https://www.dol.gov/agencies/whd/minimum-wage/state","www.dol.gov")</f>
      </c>
    </row>
    <row r="77">
      <c r="A77" t="inlineStr" s="6">
        <is>
          <t xml:space="preserve">Maine</t>
        </is>
      </c>
      <c r="B77" t="inlineStr" s="6">
        <is>
          <t xml:space="preserve">State</t>
        </is>
      </c>
      <c r="C77" t="inlineStr" s="6">
        <is>
          <t xml:space="preserve">ME</t>
        </is>
      </c>
      <c r="D77" s="7">
        <v>15.1</v>
      </c>
      <c r="E77" s="7"/>
      <c r="F77" s="9">
        <v>46204</v>
      </c>
      <c r="G77" s="7"/>
      <c r="H77" s="9"/>
      <c r="I77" s="9">
        <v>46291</v>
      </c>
      <c r="J77" t="str" s="10">
        <f>HYPERLINK("https://www.dol.gov/agencies/whd/minimum-wage/state","www.dol.gov")</f>
      </c>
    </row>
    <row r="78">
      <c r="A78" t="inlineStr" s="0">
        <is>
          <t xml:space="preserve">   Rockland</t>
        </is>
      </c>
      <c r="B78" t="inlineStr" s="0">
        <is>
          <t xml:space="preserve">City or county</t>
        </is>
      </c>
      <c r="C78" t="inlineStr" s="0">
        <is>
          <t xml:space="preserve">ME</t>
        </is>
      </c>
      <c r="D78" s="4">
        <v>16</v>
      </c>
      <c r="E78" s="4"/>
      <c r="F78" s="5">
        <v>46023</v>
      </c>
      <c r="G78" s="4"/>
      <c r="H78" s="5"/>
      <c r="I78" s="5">
        <v>46291</v>
      </c>
      <c r="J78" t="str" s="8">
        <f>HYPERLINK("https://www.rocklandmaine.gov/m/newsflash/home/detail/115","www.rocklandmaine.gov")</f>
      </c>
    </row>
    <row r="79">
      <c r="A79" t="inlineStr" s="0">
        <is>
          <t xml:space="preserve">   Portland</t>
        </is>
      </c>
      <c r="B79" t="inlineStr" s="0">
        <is>
          <t xml:space="preserve">City or county (rate: see source)</t>
        </is>
      </c>
      <c r="C79" t="inlineStr" s="0">
        <is>
          <t xml:space="preserve">ME</t>
        </is>
      </c>
      <c r="D79" s="4"/>
      <c r="E79" s="4"/>
      <c r="F79" s="5"/>
      <c r="G79" s="4"/>
      <c r="H79" s="5"/>
      <c r="I79" s="5"/>
      <c r="J79" t="str" s="8">
        <f>HYPERLINK("https://www.portlandmaine.gov/759/Minimum-Wage","www.portlandmaine.gov")</f>
      </c>
    </row>
    <row r="80">
      <c r="A80" t="inlineStr" s="6">
        <is>
          <t xml:space="preserve">Maryland</t>
        </is>
      </c>
      <c r="B80" t="inlineStr" s="6">
        <is>
          <t xml:space="preserve">State</t>
        </is>
      </c>
      <c r="C80" t="inlineStr" s="6">
        <is>
          <t xml:space="preserve">MD</t>
        </is>
      </c>
      <c r="D80" s="7">
        <v>15</v>
      </c>
      <c r="E80" s="7"/>
      <c r="F80" s="9">
        <v>46204</v>
      </c>
      <c r="G80" s="7"/>
      <c r="H80" s="9"/>
      <c r="I80" s="9">
        <v>46291</v>
      </c>
      <c r="J80" t="str" s="10">
        <f>HYPERLINK("https://www.dol.gov/agencies/whd/minimum-wage/state","www.dol.gov")</f>
      </c>
    </row>
    <row r="81">
      <c r="A81" t="inlineStr" s="0">
        <is>
          <t xml:space="preserve">   Howard County</t>
        </is>
      </c>
      <c r="B81" t="inlineStr" s="0">
        <is>
          <t xml:space="preserve">City or county (rate: see source)</t>
        </is>
      </c>
      <c r="C81" t="inlineStr" s="0">
        <is>
          <t xml:space="preserve">MD</t>
        </is>
      </c>
      <c r="D81" s="4"/>
      <c r="E81" s="4"/>
      <c r="F81" s="5"/>
      <c r="G81" s="4"/>
      <c r="H81" s="5"/>
      <c r="I81" s="5"/>
      <c r="J81" t="str" s="8">
        <f>HYPERLINK("https://www.howardcountymd.gov/finance/minimum-wage","www.howardcountymd.gov")</f>
      </c>
    </row>
    <row r="82">
      <c r="A82" t="inlineStr" s="0">
        <is>
          <t xml:space="preserve">   Montgomery County</t>
        </is>
      </c>
      <c r="B82" t="inlineStr" s="0">
        <is>
          <t xml:space="preserve">City or county (rate: see source)</t>
        </is>
      </c>
      <c r="C82" t="inlineStr" s="0">
        <is>
          <t xml:space="preserve">MD</t>
        </is>
      </c>
      <c r="D82" s="4"/>
      <c r="E82" s="4"/>
      <c r="F82" s="5"/>
      <c r="G82" s="4"/>
      <c r="H82" s="5"/>
      <c r="I82" s="5"/>
      <c r="J82" t="str" s="8">
        <f>HYPERLINK("https://www.dllr.state.md.us/labor/wages/minimumwagelawmont.pdf","www.dllr.state.md.us")</f>
      </c>
    </row>
    <row r="83">
      <c r="A83" t="inlineStr" s="6">
        <is>
          <t xml:space="preserve">Massachusetts</t>
        </is>
      </c>
      <c r="B83" t="inlineStr" s="6">
        <is>
          <t xml:space="preserve">State</t>
        </is>
      </c>
      <c r="C83" t="inlineStr" s="6">
        <is>
          <t xml:space="preserve">MA</t>
        </is>
      </c>
      <c r="D83" s="7">
        <v>15</v>
      </c>
      <c r="E83" s="7"/>
      <c r="F83" s="9">
        <v>46204</v>
      </c>
      <c r="G83" s="7"/>
      <c r="H83" s="9"/>
      <c r="I83" s="9">
        <v>46291</v>
      </c>
      <c r="J83" t="str" s="10">
        <f>HYPERLINK("https://www.dol.gov/agencies/whd/minimum-wage/state","www.dol.gov")</f>
      </c>
    </row>
    <row r="84">
      <c r="A84" t="inlineStr" s="6">
        <is>
          <t xml:space="preserve">Michigan</t>
        </is>
      </c>
      <c r="B84" t="inlineStr" s="6">
        <is>
          <t xml:space="preserve">State</t>
        </is>
      </c>
      <c r="C84" t="inlineStr" s="6">
        <is>
          <t xml:space="preserve">MI</t>
        </is>
      </c>
      <c r="D84" s="7">
        <v>13.73</v>
      </c>
      <c r="E84" s="7"/>
      <c r="F84" s="9">
        <v>46204</v>
      </c>
      <c r="G84" s="7"/>
      <c r="H84" s="9"/>
      <c r="I84" s="9">
        <v>46291</v>
      </c>
      <c r="J84" t="str" s="10">
        <f>HYPERLINK("https://www.dol.gov/agencies/whd/minimum-wage/state","www.dol.gov")</f>
      </c>
    </row>
    <row r="85">
      <c r="A85" t="inlineStr" s="6">
        <is>
          <t xml:space="preserve">Minnesota</t>
        </is>
      </c>
      <c r="B85" t="inlineStr" s="6">
        <is>
          <t xml:space="preserve">State</t>
        </is>
      </c>
      <c r="C85" t="inlineStr" s="6">
        <is>
          <t xml:space="preserve">MN</t>
        </is>
      </c>
      <c r="D85" s="7">
        <v>11.41</v>
      </c>
      <c r="E85" s="7"/>
      <c r="F85" s="9">
        <v>46204</v>
      </c>
      <c r="G85" s="7"/>
      <c r="H85" s="9"/>
      <c r="I85" s="9">
        <v>46291</v>
      </c>
      <c r="J85" t="str" s="10">
        <f>HYPERLINK("https://www.dol.gov/agencies/whd/minimum-wage/state","www.dol.gov")</f>
      </c>
    </row>
    <row r="86">
      <c r="A86" t="inlineStr" s="0">
        <is>
          <t xml:space="preserve">   Minneapolis</t>
        </is>
      </c>
      <c r="B86" t="inlineStr" s="0">
        <is>
          <t xml:space="preserve">City or county</t>
        </is>
      </c>
      <c r="C86" t="inlineStr" s="0">
        <is>
          <t xml:space="preserve">MN</t>
        </is>
      </c>
      <c r="D86" s="4">
        <v>16.37</v>
      </c>
      <c r="E86" s="4"/>
      <c r="F86" s="5">
        <v>46023</v>
      </c>
      <c r="G86" s="4">
        <v>17.02</v>
      </c>
      <c r="H86" s="5">
        <v>46388</v>
      </c>
      <c r="I86" s="5">
        <v>46291</v>
      </c>
      <c r="J86" t="str" s="8">
        <f>HYPERLINK("http://minimumwage.minneapolismn.gov/","minimumwage.minneapolismn.gov")</f>
      </c>
    </row>
    <row r="87">
      <c r="A87" t="inlineStr" s="0">
        <is>
          <t xml:space="preserve">   Saint Paul</t>
        </is>
      </c>
      <c r="B87" t="inlineStr" s="0">
        <is>
          <t xml:space="preserve">City or county</t>
        </is>
      </c>
      <c r="C87" t="inlineStr" s="0">
        <is>
          <t xml:space="preserve">MN</t>
        </is>
      </c>
      <c r="D87" s="4">
        <v>16.37</v>
      </c>
      <c r="E87" s="4"/>
      <c r="F87" s="5">
        <v>46204</v>
      </c>
      <c r="G87" s="4"/>
      <c r="H87" s="5"/>
      <c r="I87" s="5">
        <v>46291</v>
      </c>
      <c r="J87" t="str" s="8">
        <f>HYPERLINK("https://www.stpaul.gov/departments/human-rights-equal-economic-opportunity/15-minimum-wage","www.stpaul.gov")</f>
      </c>
    </row>
    <row r="88">
      <c r="A88" t="inlineStr" s="6">
        <is>
          <t xml:space="preserve">Mississippi</t>
        </is>
      </c>
      <c r="B88" t="inlineStr" s="6">
        <is>
          <t xml:space="preserve">State (federal applies)</t>
        </is>
      </c>
      <c r="C88" t="inlineStr" s="6">
        <is>
          <t xml:space="preserve">MS</t>
        </is>
      </c>
      <c r="D88" s="7">
        <v>7.25</v>
      </c>
      <c r="E88" s="7"/>
      <c r="F88" s="9">
        <v>46204</v>
      </c>
      <c r="G88" s="7"/>
      <c r="H88" s="9"/>
      <c r="I88" s="9">
        <v>46291</v>
      </c>
      <c r="J88" t="str" s="10">
        <f>HYPERLINK("https://www.dol.gov/agencies/whd/minimum-wage/state","www.dol.gov")</f>
      </c>
    </row>
    <row r="89">
      <c r="A89" t="inlineStr" s="6">
        <is>
          <t xml:space="preserve">Missouri</t>
        </is>
      </c>
      <c r="B89" t="inlineStr" s="6">
        <is>
          <t xml:space="preserve">State</t>
        </is>
      </c>
      <c r="C89" t="inlineStr" s="6">
        <is>
          <t xml:space="preserve">MO</t>
        </is>
      </c>
      <c r="D89" s="7">
        <v>15</v>
      </c>
      <c r="E89" s="7"/>
      <c r="F89" s="9">
        <v>46204</v>
      </c>
      <c r="G89" s="7"/>
      <c r="H89" s="9"/>
      <c r="I89" s="9">
        <v>46291</v>
      </c>
      <c r="J89" t="str" s="10">
        <f>HYPERLINK("https://www.dol.gov/agencies/whd/minimum-wage/state","www.dol.gov")</f>
      </c>
    </row>
    <row r="90">
      <c r="A90" t="inlineStr" s="6">
        <is>
          <t xml:space="preserve">Montana</t>
        </is>
      </c>
      <c r="B90" t="inlineStr" s="6">
        <is>
          <t xml:space="preserve">State</t>
        </is>
      </c>
      <c r="C90" t="inlineStr" s="6">
        <is>
          <t xml:space="preserve">MT</t>
        </is>
      </c>
      <c r="D90" s="7">
        <v>10.85</v>
      </c>
      <c r="E90" s="7"/>
      <c r="F90" s="9">
        <v>46204</v>
      </c>
      <c r="G90" s="7"/>
      <c r="H90" s="9"/>
      <c r="I90" s="9">
        <v>46291</v>
      </c>
      <c r="J90" t="str" s="10">
        <f>HYPERLINK("https://www.dol.gov/agencies/whd/minimum-wage/state","www.dol.gov")</f>
      </c>
    </row>
    <row r="91">
      <c r="A91" t="inlineStr" s="6">
        <is>
          <t xml:space="preserve">Nebraska</t>
        </is>
      </c>
      <c r="B91" t="inlineStr" s="6">
        <is>
          <t xml:space="preserve">State</t>
        </is>
      </c>
      <c r="C91" t="inlineStr" s="6">
        <is>
          <t xml:space="preserve">NE</t>
        </is>
      </c>
      <c r="D91" s="7">
        <v>15</v>
      </c>
      <c r="E91" s="7"/>
      <c r="F91" s="9">
        <v>46204</v>
      </c>
      <c r="G91" s="7"/>
      <c r="H91" s="9"/>
      <c r="I91" s="9">
        <v>46291</v>
      </c>
      <c r="J91" t="str" s="10">
        <f>HYPERLINK("https://www.dol.gov/agencies/whd/minimum-wage/state","www.dol.gov")</f>
      </c>
    </row>
    <row r="92">
      <c r="A92" t="inlineStr" s="0">
        <is>
          <t xml:space="preserve">   Omaha</t>
        </is>
      </c>
      <c r="B92" t="inlineStr" s="0">
        <is>
          <t xml:space="preserve">City or county (rate: see source)</t>
        </is>
      </c>
      <c r="C92" t="inlineStr" s="0">
        <is>
          <t xml:space="preserve">NE</t>
        </is>
      </c>
      <c r="D92" s="4"/>
      <c r="E92" s="4"/>
      <c r="F92" s="5"/>
      <c r="G92" s="4"/>
      <c r="H92" s="5"/>
      <c r="I92" s="5"/>
      <c r="J92" t="str" s="8">
        <f>HYPERLINK("https://cityclerk.cityofomaha.org/category/city-council-downloads/agendas/2026-agendas/#docaccess-c5e0ee7340babb70b71139cbc4a4ed2d","cityclerk.cityofomaha.org")</f>
      </c>
    </row>
    <row r="93">
      <c r="A93" t="inlineStr" s="6">
        <is>
          <t xml:space="preserve">Nevada</t>
        </is>
      </c>
      <c r="B93" t="inlineStr" s="6">
        <is>
          <t xml:space="preserve">State</t>
        </is>
      </c>
      <c r="C93" t="inlineStr" s="6">
        <is>
          <t xml:space="preserve">NV</t>
        </is>
      </c>
      <c r="D93" s="7">
        <v>12</v>
      </c>
      <c r="E93" s="7"/>
      <c r="F93" s="9">
        <v>46204</v>
      </c>
      <c r="G93" s="7"/>
      <c r="H93" s="9"/>
      <c r="I93" s="9">
        <v>46291</v>
      </c>
      <c r="J93" t="str" s="10">
        <f>HYPERLINK("https://www.dol.gov/agencies/whd/minimum-wage/state","www.dol.gov")</f>
      </c>
    </row>
    <row r="94">
      <c r="A94" t="inlineStr" s="6">
        <is>
          <t xml:space="preserve">New Hampshire</t>
        </is>
      </c>
      <c r="B94" t="inlineStr" s="6">
        <is>
          <t xml:space="preserve">State (federal applies)</t>
        </is>
      </c>
      <c r="C94" t="inlineStr" s="6">
        <is>
          <t xml:space="preserve">NH</t>
        </is>
      </c>
      <c r="D94" s="7">
        <v>7.25</v>
      </c>
      <c r="E94" s="7"/>
      <c r="F94" s="9">
        <v>46204</v>
      </c>
      <c r="G94" s="7"/>
      <c r="H94" s="9"/>
      <c r="I94" s="9">
        <v>46291</v>
      </c>
      <c r="J94" t="str" s="10">
        <f>HYPERLINK("https://www.dol.gov/agencies/whd/minimum-wage/state","www.dol.gov")</f>
      </c>
    </row>
    <row r="95">
      <c r="A95" t="inlineStr" s="6">
        <is>
          <t xml:space="preserve">New Jersey</t>
        </is>
      </c>
      <c r="B95" t="inlineStr" s="6">
        <is>
          <t xml:space="preserve">State</t>
        </is>
      </c>
      <c r="C95" t="inlineStr" s="6">
        <is>
          <t xml:space="preserve">NJ</t>
        </is>
      </c>
      <c r="D95" s="7">
        <v>15.92</v>
      </c>
      <c r="E95" s="7"/>
      <c r="F95" s="9">
        <v>46204</v>
      </c>
      <c r="G95" s="7"/>
      <c r="H95" s="9"/>
      <c r="I95" s="9">
        <v>46291</v>
      </c>
      <c r="J95" t="str" s="10">
        <f>HYPERLINK("https://www.dol.gov/agencies/whd/minimum-wage/state","www.dol.gov")</f>
      </c>
    </row>
    <row r="96">
      <c r="A96" t="inlineStr" s="6">
        <is>
          <t xml:space="preserve">New Mexico</t>
        </is>
      </c>
      <c r="B96" t="inlineStr" s="6">
        <is>
          <t xml:space="preserve">State</t>
        </is>
      </c>
      <c r="C96" t="inlineStr" s="6">
        <is>
          <t xml:space="preserve">NM</t>
        </is>
      </c>
      <c r="D96" s="7">
        <v>12</v>
      </c>
      <c r="E96" s="7"/>
      <c r="F96" s="9">
        <v>46204</v>
      </c>
      <c r="G96" s="7"/>
      <c r="H96" s="9"/>
      <c r="I96" s="9">
        <v>46291</v>
      </c>
      <c r="J96" t="str" s="10">
        <f>HYPERLINK("https://www.dol.gov/agencies/whd/minimum-wage/state","www.dol.gov")</f>
      </c>
    </row>
    <row r="97">
      <c r="A97" t="inlineStr" s="0">
        <is>
          <t xml:space="preserve">   Santa Fe</t>
        </is>
      </c>
      <c r="B97" t="inlineStr" s="0">
        <is>
          <t xml:space="preserve">City or county</t>
        </is>
      </c>
      <c r="C97" t="inlineStr" s="0">
        <is>
          <t xml:space="preserve">NM</t>
        </is>
      </c>
      <c r="D97" s="4">
        <v>15.4</v>
      </c>
      <c r="E97" s="4"/>
      <c r="F97" s="5">
        <v>46082</v>
      </c>
      <c r="G97" s="4">
        <v>17.5</v>
      </c>
      <c r="H97" s="5">
        <v>46388</v>
      </c>
      <c r="I97" s="5">
        <v>46291</v>
      </c>
      <c r="J97" t="str" s="8">
        <f>HYPERLINK("https://santafenm.gov/economic-development/living-wage-in-the-city-of-santa-fe","santafenm.gov")</f>
      </c>
    </row>
    <row r="98">
      <c r="A98" t="inlineStr" s="0">
        <is>
          <t xml:space="preserve">   Santa Fe County</t>
        </is>
      </c>
      <c r="B98" t="inlineStr" s="0">
        <is>
          <t xml:space="preserve">City or county</t>
        </is>
      </c>
      <c r="C98" t="inlineStr" s="0">
        <is>
          <t xml:space="preserve">NM</t>
        </is>
      </c>
      <c r="D98" s="4">
        <v>15.4</v>
      </c>
      <c r="E98" s="4"/>
      <c r="F98" s="5">
        <v>46082</v>
      </c>
      <c r="G98" s="4"/>
      <c r="H98" s="5"/>
      <c r="I98" s="5">
        <v>46291</v>
      </c>
      <c r="J98" t="str" s="8">
        <f>HYPERLINK("http://www.santafecountynm.gov/livingwage","www.santafecountynm.gov")</f>
      </c>
    </row>
    <row r="99">
      <c r="A99" t="inlineStr" s="0">
        <is>
          <t xml:space="preserve">   Las Cruces</t>
        </is>
      </c>
      <c r="B99" t="inlineStr" s="0">
        <is>
          <t xml:space="preserve">City or county (rate: see source)</t>
        </is>
      </c>
      <c r="C99" t="inlineStr" s="0">
        <is>
          <t xml:space="preserve">NM</t>
        </is>
      </c>
      <c r="D99" s="4"/>
      <c r="E99" s="4"/>
      <c r="F99" s="5"/>
      <c r="G99" s="4"/>
      <c r="H99" s="5"/>
      <c r="I99" s="5"/>
      <c r="J99" t="str" s="8">
        <f>HYPERLINK("https://lascruces.gov/minimum-wage-notice-for-2025/.","lascruces.gov")</f>
      </c>
    </row>
    <row r="100">
      <c r="A100" t="inlineStr" s="6">
        <is>
          <t xml:space="preserve">New York</t>
        </is>
      </c>
      <c r="B100" t="inlineStr" s="6">
        <is>
          <t xml:space="preserve">State</t>
        </is>
      </c>
      <c r="C100" t="inlineStr" s="6">
        <is>
          <t xml:space="preserve">NY</t>
        </is>
      </c>
      <c r="D100" s="7">
        <v>17</v>
      </c>
      <c r="E100" s="7"/>
      <c r="F100" s="9">
        <v>46204</v>
      </c>
      <c r="G100" s="7"/>
      <c r="H100" s="9"/>
      <c r="I100" s="9">
        <v>46291</v>
      </c>
      <c r="J100" t="str" s="10">
        <f>HYPERLINK("https://www.dol.gov/agencies/whd/minimum-wage/state","www.dol.gov")</f>
      </c>
    </row>
    <row r="101">
      <c r="A101" t="inlineStr" s="6">
        <is>
          <t xml:space="preserve">North Carolina</t>
        </is>
      </c>
      <c r="B101" t="inlineStr" s="6">
        <is>
          <t xml:space="preserve">State (federal applies)</t>
        </is>
      </c>
      <c r="C101" t="inlineStr" s="6">
        <is>
          <t xml:space="preserve">NC</t>
        </is>
      </c>
      <c r="D101" s="7">
        <v>7.25</v>
      </c>
      <c r="E101" s="7"/>
      <c r="F101" s="9">
        <v>46204</v>
      </c>
      <c r="G101" s="7"/>
      <c r="H101" s="9"/>
      <c r="I101" s="9">
        <v>46291</v>
      </c>
      <c r="J101" t="str" s="10">
        <f>HYPERLINK("https://www.dol.gov/agencies/whd/minimum-wage/state","www.dol.gov")</f>
      </c>
    </row>
    <row r="102">
      <c r="A102" t="inlineStr" s="6">
        <is>
          <t xml:space="preserve">North Dakota</t>
        </is>
      </c>
      <c r="B102" t="inlineStr" s="6">
        <is>
          <t xml:space="preserve">State (federal applies)</t>
        </is>
      </c>
      <c r="C102" t="inlineStr" s="6">
        <is>
          <t xml:space="preserve">ND</t>
        </is>
      </c>
      <c r="D102" s="7">
        <v>7.25</v>
      </c>
      <c r="E102" s="7"/>
      <c r="F102" s="9">
        <v>46204</v>
      </c>
      <c r="G102" s="7"/>
      <c r="H102" s="9"/>
      <c r="I102" s="9">
        <v>46291</v>
      </c>
      <c r="J102" t="str" s="10">
        <f>HYPERLINK("https://www.dol.gov/agencies/whd/minimum-wage/state","www.dol.gov")</f>
      </c>
    </row>
    <row r="103">
      <c r="A103" t="inlineStr" s="6">
        <is>
          <t xml:space="preserve">Northern Mariana Islands</t>
        </is>
      </c>
      <c r="B103" t="inlineStr" s="6">
        <is>
          <t xml:space="preserve">State (federal applies)</t>
        </is>
      </c>
      <c r="C103" t="inlineStr" s="6">
        <is>
          <t xml:space="preserve">MP</t>
        </is>
      </c>
      <c r="D103" s="7">
        <v>7.25</v>
      </c>
      <c r="E103" s="7"/>
      <c r="F103" s="9">
        <v>46204</v>
      </c>
      <c r="G103" s="7"/>
      <c r="H103" s="9"/>
      <c r="I103" s="9">
        <v>46291</v>
      </c>
      <c r="J103" t="str" s="10">
        <f>HYPERLINK("https://www.dol.gov/agencies/whd/minimum-wage/state","www.dol.gov")</f>
      </c>
    </row>
    <row r="104">
      <c r="A104" t="inlineStr" s="6">
        <is>
          <t xml:space="preserve">Ohio</t>
        </is>
      </c>
      <c r="B104" t="inlineStr" s="6">
        <is>
          <t xml:space="preserve">State</t>
        </is>
      </c>
      <c r="C104" t="inlineStr" s="6">
        <is>
          <t xml:space="preserve">OH</t>
        </is>
      </c>
      <c r="D104" s="7">
        <v>11</v>
      </c>
      <c r="E104" s="7"/>
      <c r="F104" s="9">
        <v>46204</v>
      </c>
      <c r="G104" s="7"/>
      <c r="H104" s="9"/>
      <c r="I104" s="9">
        <v>46291</v>
      </c>
      <c r="J104" t="str" s="10">
        <f>HYPERLINK("https://www.dol.gov/agencies/whd/minimum-wage/state","www.dol.gov")</f>
      </c>
    </row>
    <row r="105">
      <c r="A105" t="inlineStr" s="6">
        <is>
          <t xml:space="preserve">Oklahoma</t>
        </is>
      </c>
      <c r="B105" t="inlineStr" s="6">
        <is>
          <t xml:space="preserve">State (federal applies)</t>
        </is>
      </c>
      <c r="C105" t="inlineStr" s="6">
        <is>
          <t xml:space="preserve">OK</t>
        </is>
      </c>
      <c r="D105" s="7">
        <v>7.25</v>
      </c>
      <c r="E105" s="7"/>
      <c r="F105" s="9">
        <v>46204</v>
      </c>
      <c r="G105" s="7"/>
      <c r="H105" s="9"/>
      <c r="I105" s="9">
        <v>46291</v>
      </c>
      <c r="J105" t="str" s="10">
        <f>HYPERLINK("https://www.dol.gov/agencies/whd/minimum-wage/state","www.dol.gov")</f>
      </c>
    </row>
    <row r="106">
      <c r="A106" t="inlineStr" s="6">
        <is>
          <t xml:space="preserve">Oregon</t>
        </is>
      </c>
      <c r="B106" t="inlineStr" s="6">
        <is>
          <t xml:space="preserve">State</t>
        </is>
      </c>
      <c r="C106" t="inlineStr" s="6">
        <is>
          <t xml:space="preserve">OR</t>
        </is>
      </c>
      <c r="D106" s="7">
        <v>15.05</v>
      </c>
      <c r="E106" s="7"/>
      <c r="F106" s="9">
        <v>46204</v>
      </c>
      <c r="G106" s="7"/>
      <c r="H106" s="9"/>
      <c r="I106" s="9">
        <v>46291</v>
      </c>
      <c r="J106" t="str" s="10">
        <f>HYPERLINK("https://www.dol.gov/agencies/whd/minimum-wage/state","www.dol.gov")</f>
      </c>
    </row>
    <row r="107">
      <c r="A107" t="inlineStr" s="6">
        <is>
          <t xml:space="preserve">Pennsylvania</t>
        </is>
      </c>
      <c r="B107" t="inlineStr" s="6">
        <is>
          <t xml:space="preserve">State (federal applies)</t>
        </is>
      </c>
      <c r="C107" t="inlineStr" s="6">
        <is>
          <t xml:space="preserve">PA</t>
        </is>
      </c>
      <c r="D107" s="7">
        <v>7.25</v>
      </c>
      <c r="E107" s="7"/>
      <c r="F107" s="9">
        <v>46204</v>
      </c>
      <c r="G107" s="7"/>
      <c r="H107" s="9"/>
      <c r="I107" s="9">
        <v>46291</v>
      </c>
      <c r="J107" t="str" s="10">
        <f>HYPERLINK("https://www.dol.gov/agencies/whd/minimum-wage/state","www.dol.gov")</f>
      </c>
    </row>
    <row r="108">
      <c r="A108" t="inlineStr" s="6">
        <is>
          <t xml:space="preserve">Puerto Rico</t>
        </is>
      </c>
      <c r="B108" t="inlineStr" s="6">
        <is>
          <t xml:space="preserve">State</t>
        </is>
      </c>
      <c r="C108" t="inlineStr" s="6">
        <is>
          <t xml:space="preserve">PR</t>
        </is>
      </c>
      <c r="D108" s="7">
        <v>10.5</v>
      </c>
      <c r="E108" s="7"/>
      <c r="F108" s="9">
        <v>46204</v>
      </c>
      <c r="G108" s="7"/>
      <c r="H108" s="9"/>
      <c r="I108" s="9">
        <v>46291</v>
      </c>
      <c r="J108" t="str" s="10">
        <f>HYPERLINK("https://www.dol.gov/agencies/whd/minimum-wage/state","www.dol.gov")</f>
      </c>
    </row>
    <row r="109">
      <c r="A109" t="inlineStr" s="6">
        <is>
          <t xml:space="preserve">Rhode Island</t>
        </is>
      </c>
      <c r="B109" t="inlineStr" s="6">
        <is>
          <t xml:space="preserve">State</t>
        </is>
      </c>
      <c r="C109" t="inlineStr" s="6">
        <is>
          <t xml:space="preserve">RI</t>
        </is>
      </c>
      <c r="D109" s="7">
        <v>16</v>
      </c>
      <c r="E109" s="7"/>
      <c r="F109" s="9">
        <v>46204</v>
      </c>
      <c r="G109" s="7"/>
      <c r="H109" s="9"/>
      <c r="I109" s="9">
        <v>46291</v>
      </c>
      <c r="J109" t="str" s="10">
        <f>HYPERLINK("https://www.dol.gov/agencies/whd/minimum-wage/state","www.dol.gov")</f>
      </c>
    </row>
    <row r="110">
      <c r="A110" t="inlineStr" s="6">
        <is>
          <t xml:space="preserve">South Carolina</t>
        </is>
      </c>
      <c r="B110" t="inlineStr" s="6">
        <is>
          <t xml:space="preserve">State (federal applies)</t>
        </is>
      </c>
      <c r="C110" t="inlineStr" s="6">
        <is>
          <t xml:space="preserve">SC</t>
        </is>
      </c>
      <c r="D110" s="7">
        <v>7.25</v>
      </c>
      <c r="E110" s="7"/>
      <c r="F110" s="9">
        <v>46204</v>
      </c>
      <c r="G110" s="7"/>
      <c r="H110" s="9"/>
      <c r="I110" s="9">
        <v>46291</v>
      </c>
      <c r="J110" t="str" s="10">
        <f>HYPERLINK("https://www.dol.gov/agencies/whd/minimum-wage/state","www.dol.gov")</f>
      </c>
    </row>
    <row r="111">
      <c r="A111" t="inlineStr" s="6">
        <is>
          <t xml:space="preserve">South Dakota</t>
        </is>
      </c>
      <c r="B111" t="inlineStr" s="6">
        <is>
          <t xml:space="preserve">State</t>
        </is>
      </c>
      <c r="C111" t="inlineStr" s="6">
        <is>
          <t xml:space="preserve">SD</t>
        </is>
      </c>
      <c r="D111" s="7">
        <v>11.85</v>
      </c>
      <c r="E111" s="7"/>
      <c r="F111" s="9">
        <v>46204</v>
      </c>
      <c r="G111" s="7"/>
      <c r="H111" s="9"/>
      <c r="I111" s="9">
        <v>46291</v>
      </c>
      <c r="J111" t="str" s="10">
        <f>HYPERLINK("https://www.dol.gov/agencies/whd/minimum-wage/state","www.dol.gov")</f>
      </c>
    </row>
    <row r="112">
      <c r="A112" t="inlineStr" s="6">
        <is>
          <t xml:space="preserve">Tennessee</t>
        </is>
      </c>
      <c r="B112" t="inlineStr" s="6">
        <is>
          <t xml:space="preserve">State (federal applies)</t>
        </is>
      </c>
      <c r="C112" t="inlineStr" s="6">
        <is>
          <t xml:space="preserve">TN</t>
        </is>
      </c>
      <c r="D112" s="7">
        <v>7.25</v>
      </c>
      <c r="E112" s="7"/>
      <c r="F112" s="9">
        <v>46204</v>
      </c>
      <c r="G112" s="7"/>
      <c r="H112" s="9"/>
      <c r="I112" s="9">
        <v>46291</v>
      </c>
      <c r="J112" t="str" s="10">
        <f>HYPERLINK("https://www.dol.gov/agencies/whd/minimum-wage/state","www.dol.gov")</f>
      </c>
    </row>
    <row r="113">
      <c r="A113" t="inlineStr" s="6">
        <is>
          <t xml:space="preserve">Texas</t>
        </is>
      </c>
      <c r="B113" t="inlineStr" s="6">
        <is>
          <t xml:space="preserve">State (federal applies)</t>
        </is>
      </c>
      <c r="C113" t="inlineStr" s="6">
        <is>
          <t xml:space="preserve">TX</t>
        </is>
      </c>
      <c r="D113" s="7">
        <v>7.25</v>
      </c>
      <c r="E113" s="7"/>
      <c r="F113" s="9">
        <v>46204</v>
      </c>
      <c r="G113" s="7"/>
      <c r="H113" s="9"/>
      <c r="I113" s="9">
        <v>46291</v>
      </c>
      <c r="J113" t="str" s="10">
        <f>HYPERLINK("https://www.dol.gov/agencies/whd/minimum-wage/state","www.dol.gov")</f>
      </c>
    </row>
    <row r="114">
      <c r="A114" t="inlineStr" s="6">
        <is>
          <t xml:space="preserve">U.S. Virgin Islands</t>
        </is>
      </c>
      <c r="B114" t="inlineStr" s="6">
        <is>
          <t xml:space="preserve">State</t>
        </is>
      </c>
      <c r="C114" t="inlineStr" s="6">
        <is>
          <t xml:space="preserve">VI</t>
        </is>
      </c>
      <c r="D114" s="7">
        <v>10.5</v>
      </c>
      <c r="E114" s="7"/>
      <c r="F114" s="9">
        <v>46204</v>
      </c>
      <c r="G114" s="7"/>
      <c r="H114" s="9"/>
      <c r="I114" s="9">
        <v>46291</v>
      </c>
      <c r="J114" t="str" s="10">
        <f>HYPERLINK("https://www.dol.gov/agencies/whd/minimum-wage/state","www.dol.gov")</f>
      </c>
    </row>
    <row r="115">
      <c r="A115" t="inlineStr" s="6">
        <is>
          <t xml:space="preserve">Utah</t>
        </is>
      </c>
      <c r="B115" t="inlineStr" s="6">
        <is>
          <t xml:space="preserve">State (federal applies)</t>
        </is>
      </c>
      <c r="C115" t="inlineStr" s="6">
        <is>
          <t xml:space="preserve">UT</t>
        </is>
      </c>
      <c r="D115" s="7">
        <v>7.25</v>
      </c>
      <c r="E115" s="7"/>
      <c r="F115" s="9">
        <v>46204</v>
      </c>
      <c r="G115" s="7"/>
      <c r="H115" s="9"/>
      <c r="I115" s="9">
        <v>46291</v>
      </c>
      <c r="J115" t="str" s="10">
        <f>HYPERLINK("https://www.dol.gov/agencies/whd/minimum-wage/state","www.dol.gov")</f>
      </c>
    </row>
    <row r="116">
      <c r="A116" t="inlineStr" s="6">
        <is>
          <t xml:space="preserve">Vermont</t>
        </is>
      </c>
      <c r="B116" t="inlineStr" s="6">
        <is>
          <t xml:space="preserve">State</t>
        </is>
      </c>
      <c r="C116" t="inlineStr" s="6">
        <is>
          <t xml:space="preserve">VT</t>
        </is>
      </c>
      <c r="D116" s="7">
        <v>14.42</v>
      </c>
      <c r="E116" s="7"/>
      <c r="F116" s="9">
        <v>46204</v>
      </c>
      <c r="G116" s="7"/>
      <c r="H116" s="9"/>
      <c r="I116" s="9">
        <v>46291</v>
      </c>
      <c r="J116" t="str" s="10">
        <f>HYPERLINK("https://www.dol.gov/agencies/whd/minimum-wage/state","www.dol.gov")</f>
      </c>
    </row>
    <row r="117">
      <c r="A117" t="inlineStr" s="6">
        <is>
          <t xml:space="preserve">Virginia</t>
        </is>
      </c>
      <c r="B117" t="inlineStr" s="6">
        <is>
          <t xml:space="preserve">State</t>
        </is>
      </c>
      <c r="C117" t="inlineStr" s="6">
        <is>
          <t xml:space="preserve">VA</t>
        </is>
      </c>
      <c r="D117" s="7">
        <v>12.77</v>
      </c>
      <c r="E117" s="7"/>
      <c r="F117" s="9">
        <v>46204</v>
      </c>
      <c r="G117" s="7"/>
      <c r="H117" s="9"/>
      <c r="I117" s="9">
        <v>46291</v>
      </c>
      <c r="J117" t="str" s="10">
        <f>HYPERLINK("https://www.dol.gov/agencies/whd/minimum-wage/state","www.dol.gov")</f>
      </c>
    </row>
    <row r="118">
      <c r="A118" t="inlineStr" s="6">
        <is>
          <t xml:space="preserve">Washington</t>
        </is>
      </c>
      <c r="B118" t="inlineStr" s="6">
        <is>
          <t xml:space="preserve">State</t>
        </is>
      </c>
      <c r="C118" t="inlineStr" s="6">
        <is>
          <t xml:space="preserve">WA</t>
        </is>
      </c>
      <c r="D118" s="7">
        <v>17.13</v>
      </c>
      <c r="E118" s="7"/>
      <c r="F118" s="9">
        <v>46204</v>
      </c>
      <c r="G118" s="7"/>
      <c r="H118" s="9"/>
      <c r="I118" s="9">
        <v>46291</v>
      </c>
      <c r="J118" t="str" s="10">
        <f>HYPERLINK("https://www.dol.gov/agencies/whd/minimum-wage/state","www.dol.gov")</f>
      </c>
    </row>
    <row r="119">
      <c r="A119" t="inlineStr" s="0">
        <is>
          <t xml:space="preserve">   Burien</t>
        </is>
      </c>
      <c r="B119" t="inlineStr" s="0">
        <is>
          <t xml:space="preserve">City or county</t>
        </is>
      </c>
      <c r="C119" t="inlineStr" s="0">
        <is>
          <t xml:space="preserve">WA</t>
        </is>
      </c>
      <c r="D119" s="4">
        <v>21.78</v>
      </c>
      <c r="E119" s="4"/>
      <c r="F119" s="5">
        <v>46023</v>
      </c>
      <c r="G119" s="4"/>
      <c r="H119" s="5"/>
      <c r="I119" s="5">
        <v>46291</v>
      </c>
      <c r="J119" t="str" s="8">
        <f>HYPERLINK("https://www.burienwa.gov/city_hall/laws_regulations/minimum_wage","www.burienwa.gov")</f>
      </c>
    </row>
    <row r="120">
      <c r="A120" t="inlineStr" s="0">
        <is>
          <t xml:space="preserve">   Tukwila</t>
        </is>
      </c>
      <c r="B120" t="inlineStr" s="0">
        <is>
          <t xml:space="preserve">City or county</t>
        </is>
      </c>
      <c r="C120" t="inlineStr" s="0">
        <is>
          <t xml:space="preserve">WA</t>
        </is>
      </c>
      <c r="D120" s="4">
        <v>21.65</v>
      </c>
      <c r="E120" s="4"/>
      <c r="F120" s="5">
        <v>46023</v>
      </c>
      <c r="G120" s="4"/>
      <c r="H120" s="5"/>
      <c r="I120" s="5">
        <v>46291</v>
      </c>
      <c r="J120" t="str" s="8">
        <f>HYPERLINK("https://www.tukwilawa.gov/departments/finance/minimum-wage-and-fair-access-to-additional-hours-of-work/","www.tukwilawa.gov")</f>
      </c>
    </row>
    <row r="121">
      <c r="A121" t="inlineStr" s="0">
        <is>
          <t xml:space="preserve">   Seattle</t>
        </is>
      </c>
      <c r="B121" t="inlineStr" s="0">
        <is>
          <t xml:space="preserve">City or county</t>
        </is>
      </c>
      <c r="C121" t="inlineStr" s="0">
        <is>
          <t xml:space="preserve">WA</t>
        </is>
      </c>
      <c r="D121" s="4">
        <v>21.3</v>
      </c>
      <c r="E121" s="4"/>
      <c r="F121" s="5">
        <v>46023</v>
      </c>
      <c r="G121" s="4"/>
      <c r="H121" s="5"/>
      <c r="I121" s="5">
        <v>46291</v>
      </c>
      <c r="J121" t="str" s="8">
        <f>HYPERLINK("https://www.seattle.gov/laborstandards/ordinances/minimum-wage","www.seattle.gov")</f>
      </c>
    </row>
    <row r="122">
      <c r="A122" t="inlineStr" s="0">
        <is>
          <t xml:space="preserve">   Everett</t>
        </is>
      </c>
      <c r="B122" t="inlineStr" s="0">
        <is>
          <t xml:space="preserve">City or county</t>
        </is>
      </c>
      <c r="C122" t="inlineStr" s="0">
        <is>
          <t xml:space="preserve">WA</t>
        </is>
      </c>
      <c r="D122" s="4">
        <v>20.77</v>
      </c>
      <c r="E122" s="4"/>
      <c r="F122" s="5">
        <v>46023</v>
      </c>
      <c r="G122" s="4"/>
      <c r="H122" s="5"/>
      <c r="I122" s="5">
        <v>46291</v>
      </c>
      <c r="J122" t="str" s="8">
        <f>HYPERLINK("https://www.everettwa.gov/3287/Minimum-wage","www.everettwa.gov")</f>
      </c>
    </row>
    <row r="123">
      <c r="A123" t="inlineStr" s="0">
        <is>
          <t xml:space="preserve">   Bellingham</t>
        </is>
      </c>
      <c r="B123" t="inlineStr" s="0">
        <is>
          <t xml:space="preserve">City or county (rate: see source)</t>
        </is>
      </c>
      <c r="C123" t="inlineStr" s="0">
        <is>
          <t xml:space="preserve">WA</t>
        </is>
      </c>
      <c r="D123" s="4"/>
      <c r="E123" s="4"/>
      <c r="F123" s="5"/>
      <c r="G123" s="4"/>
      <c r="H123" s="5"/>
      <c r="I123" s="5"/>
      <c r="J123" t="str" s="8">
        <f>HYPERLINK("https://www.whatcomcounty.us/DocumentCenter/View/77641/Initiative-2023-01-COB-Original-Resolution","www.whatcomcounty.us")</f>
      </c>
    </row>
    <row r="124">
      <c r="A124" t="inlineStr" s="0">
        <is>
          <t xml:space="preserve">   King County</t>
        </is>
      </c>
      <c r="B124" t="inlineStr" s="0">
        <is>
          <t xml:space="preserve">City or county (rate: see source)</t>
        </is>
      </c>
      <c r="C124" t="inlineStr" s="0">
        <is>
          <t xml:space="preserve">WA</t>
        </is>
      </c>
      <c r="D124" s="4"/>
      <c r="E124" s="4"/>
      <c r="F124" s="5"/>
      <c r="G124" s="4"/>
      <c r="H124" s="5"/>
      <c r="I124" s="5"/>
      <c r="J124" t="str" s="8">
        <f>HYPERLINK("https://mkcclegisearch.kingcounty.gov/LegislationDetail.aspx?ID=6338773&amp;GUID=6F96BD62-0837-44BC-B20F-5B36707FFA3C&amp;Options=Advanced&amp;Search=&amp;FullText=1","mkcclegisearch.kingcounty.gov")</f>
      </c>
    </row>
    <row r="125">
      <c r="A125" t="inlineStr" s="0">
        <is>
          <t xml:space="preserve">   Renton</t>
        </is>
      </c>
      <c r="B125" t="inlineStr" s="0">
        <is>
          <t xml:space="preserve">City or county (rate: see source)</t>
        </is>
      </c>
      <c r="C125" t="inlineStr" s="0">
        <is>
          <t xml:space="preserve">WA</t>
        </is>
      </c>
      <c r="D125" s="4"/>
      <c r="E125" s="4"/>
      <c r="F125" s="5"/>
      <c r="G125" s="4"/>
      <c r="H125" s="5"/>
      <c r="I125" s="5"/>
      <c r="J125" t="str" s="8">
        <f>HYPERLINK("https://renton.civicweb.net/FileStorage/8621F1E8C127444A8DF501EBDB6EA996-RES%204516%20-%201959%20-%20Resolution%20calling%20for%20special%20e.pdf","renton.civicweb.net")</f>
      </c>
    </row>
    <row r="126">
      <c r="A126" t="inlineStr" s="6">
        <is>
          <t xml:space="preserve">West Virginia</t>
        </is>
      </c>
      <c r="B126" t="inlineStr" s="6">
        <is>
          <t xml:space="preserve">State</t>
        </is>
      </c>
      <c r="C126" t="inlineStr" s="6">
        <is>
          <t xml:space="preserve">WV</t>
        </is>
      </c>
      <c r="D126" s="7">
        <v>8.75</v>
      </c>
      <c r="E126" s="7"/>
      <c r="F126" s="9">
        <v>46204</v>
      </c>
      <c r="G126" s="7"/>
      <c r="H126" s="9"/>
      <c r="I126" s="9">
        <v>46291</v>
      </c>
      <c r="J126" t="str" s="10">
        <f>HYPERLINK("https://www.dol.gov/agencies/whd/minimum-wage/state","www.dol.gov")</f>
      </c>
    </row>
    <row r="127">
      <c r="A127" t="inlineStr" s="6">
        <is>
          <t xml:space="preserve">Wisconsin</t>
        </is>
      </c>
      <c r="B127" t="inlineStr" s="6">
        <is>
          <t xml:space="preserve">State (federal applies)</t>
        </is>
      </c>
      <c r="C127" t="inlineStr" s="6">
        <is>
          <t xml:space="preserve">WI</t>
        </is>
      </c>
      <c r="D127" s="7">
        <v>7.25</v>
      </c>
      <c r="E127" s="7"/>
      <c r="F127" s="9">
        <v>46204</v>
      </c>
      <c r="G127" s="7"/>
      <c r="H127" s="9"/>
      <c r="I127" s="9">
        <v>46291</v>
      </c>
      <c r="J127" t="str" s="10">
        <f>HYPERLINK("https://www.dol.gov/agencies/whd/minimum-wage/state","www.dol.gov")</f>
      </c>
    </row>
    <row r="128">
      <c r="A128" t="inlineStr" s="6">
        <is>
          <t xml:space="preserve">Wyoming</t>
        </is>
      </c>
      <c r="B128" t="inlineStr" s="6">
        <is>
          <t xml:space="preserve">State (federal applies)</t>
        </is>
      </c>
      <c r="C128" t="inlineStr" s="6">
        <is>
          <t xml:space="preserve">WY</t>
        </is>
      </c>
      <c r="D128" s="7">
        <v>7.25</v>
      </c>
      <c r="E128" s="7"/>
      <c r="F128" s="9">
        <v>46204</v>
      </c>
      <c r="G128" s="7"/>
      <c r="H128" s="9"/>
      <c r="I128" s="9">
        <v>46291</v>
      </c>
      <c r="J128" t="str" s="10">
        <f>HYPERLINK("https://www.dol.gov/agencies/whd/minimum-wage/state","www.dol.gov")</f>
      </c>
    </row>
    <row r="130">
      <c r="A130" t="inlineStr" s="2">
        <is>
          <t xml:space="preserve">Generated by AppyShift - free tools for hourly teams at appyshift.com</t>
        </is>
      </c>
    </row>
  </sheetData>
  <autoFilter ref="A7:J128"/>
  <pageMargins left="0.4" right="0.4" top="0.5" bottom="0.5" header="0.3" footer="0.3"/>
  <pageSetup orientation="landscape" fitToWidth="1" fitToHeight="0"/>
  <headerFooter>
    <oddFooter>&amp;LGenerated by AppyShift&amp;RPage &amp;P of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US Minimum Wage by State and City</dc:title>
  <dc:creator>AppyShift</dc:creator>
  <dcterms:created xsi:type="dcterms:W3CDTF">2026-09-26T18:12:14Z</dcterms:created>
</cp:coreProperties>
</file>